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5835" yWindow="840" windowWidth="18960" windowHeight="10620" tabRatio="433"/>
  </bookViews>
  <sheets>
    <sheet name="戦績表（入力用）" sheetId="36" r:id="rId1"/>
    <sheet name="順位表(固定)" sheetId="21" r:id="rId2"/>
    <sheet name="名簿(固定)" sheetId="40" r:id="rId3"/>
  </sheets>
  <definedNames>
    <definedName name="_xlnm.Print_Area" localSheetId="1">'順位表(固定)'!$B$1:$Z$11</definedName>
  </definedNames>
  <calcPr calcId="125725" refMode="R1C1"/>
</workbook>
</file>

<file path=xl/calcChain.xml><?xml version="1.0" encoding="utf-8"?>
<calcChain xmlns="http://schemas.openxmlformats.org/spreadsheetml/2006/main">
  <c r="I9" i="40"/>
  <c r="H9"/>
  <c r="I8"/>
  <c r="I7"/>
  <c r="I6"/>
  <c r="I5"/>
  <c r="I4"/>
  <c r="H7"/>
  <c r="H8"/>
  <c r="H6"/>
  <c r="H5"/>
  <c r="H4"/>
  <c r="G36" i="36" l="1"/>
  <c r="H4" i="21" s="1"/>
  <c r="C6" s="1"/>
  <c r="F36" i="36"/>
  <c r="F4" i="21" s="1"/>
  <c r="F45" i="36"/>
  <c r="I4" i="21" s="1"/>
  <c r="G45" i="36"/>
  <c r="F54"/>
  <c r="L4" i="21" s="1"/>
  <c r="E10" s="1"/>
  <c r="G54" i="36"/>
  <c r="N4" i="21" s="1"/>
  <c r="C10" s="1"/>
  <c r="F63" i="36"/>
  <c r="O4" i="21" s="1"/>
  <c r="G63" i="36"/>
  <c r="Q4" i="21" s="1"/>
  <c r="C12" s="1"/>
  <c r="F108" i="36"/>
  <c r="O8" i="21" s="1"/>
  <c r="K12" s="1"/>
  <c r="F90" i="36"/>
  <c r="O6" i="21" s="1"/>
  <c r="F117" i="36"/>
  <c r="F81"/>
  <c r="L6" i="21" s="1"/>
  <c r="H10" s="1"/>
  <c r="G117" i="36"/>
  <c r="Q10" i="21" s="1"/>
  <c r="L12" s="1"/>
  <c r="F99" i="36"/>
  <c r="L8" i="21" s="1"/>
  <c r="K10" s="1"/>
  <c r="F72" i="36"/>
  <c r="I6" i="21" s="1"/>
  <c r="G108" i="36"/>
  <c r="Q8" i="21" s="1"/>
  <c r="I12" s="1"/>
  <c r="G99" i="36"/>
  <c r="N8" i="21" s="1"/>
  <c r="G90" i="36"/>
  <c r="Q6" i="21" s="1"/>
  <c r="F12" s="1"/>
  <c r="G81" i="36"/>
  <c r="N6" i="21" s="1"/>
  <c r="F10" s="1"/>
  <c r="G72" i="36"/>
  <c r="K6" i="21" s="1"/>
  <c r="F8" s="1"/>
  <c r="R6"/>
  <c r="R7" s="1"/>
  <c r="T8"/>
  <c r="I14" s="1"/>
  <c r="R8"/>
  <c r="K14" s="1"/>
  <c r="G14" i="36"/>
  <c r="F14"/>
  <c r="R4" i="21"/>
  <c r="T4"/>
  <c r="C14" s="1"/>
  <c r="Y14" s="1"/>
  <c r="R12"/>
  <c r="Q14" s="1"/>
  <c r="T12"/>
  <c r="O14" s="1"/>
  <c r="O15" s="1"/>
  <c r="T10"/>
  <c r="L14" s="1"/>
  <c r="R10"/>
  <c r="T6"/>
  <c r="F14"/>
  <c r="P3"/>
  <c r="S3"/>
  <c r="D3"/>
  <c r="G3"/>
  <c r="J3"/>
  <c r="M3"/>
  <c r="O5" l="1"/>
  <c r="K21" i="36"/>
  <c r="K19"/>
  <c r="K4" i="21"/>
  <c r="C8" s="1"/>
  <c r="Y8" s="1"/>
  <c r="K22" i="36"/>
  <c r="K18"/>
  <c r="R11" i="21"/>
  <c r="O9"/>
  <c r="Y4"/>
  <c r="I7"/>
  <c r="Y6"/>
  <c r="I15"/>
  <c r="O7"/>
  <c r="H12"/>
  <c r="F13" s="1"/>
  <c r="R13"/>
  <c r="L9"/>
  <c r="L5"/>
  <c r="R9"/>
  <c r="R5"/>
  <c r="E6"/>
  <c r="Z6" s="1"/>
  <c r="N14"/>
  <c r="L15" s="1"/>
  <c r="I13"/>
  <c r="Y12"/>
  <c r="C11"/>
  <c r="Z10"/>
  <c r="E12"/>
  <c r="C13" s="1"/>
  <c r="E14"/>
  <c r="H14"/>
  <c r="F15" s="1"/>
  <c r="E8"/>
  <c r="H8"/>
  <c r="F9" s="1"/>
  <c r="K23" i="36"/>
  <c r="I10" i="21"/>
  <c r="I11" s="1"/>
  <c r="O10"/>
  <c r="F5"/>
  <c r="K20" i="36"/>
  <c r="Z4" i="21" l="1"/>
  <c r="V4"/>
  <c r="C7"/>
  <c r="V6" s="1"/>
  <c r="Z8"/>
  <c r="Z14"/>
  <c r="C15"/>
  <c r="Y10"/>
  <c r="U4"/>
  <c r="O11"/>
  <c r="V10" s="1"/>
  <c r="N12"/>
  <c r="L13" s="1"/>
  <c r="V12" s="1"/>
  <c r="U6"/>
  <c r="W4" l="1"/>
  <c r="AA4" s="1"/>
  <c r="U12"/>
  <c r="W10"/>
  <c r="W6"/>
  <c r="AA6" s="1"/>
  <c r="W12"/>
  <c r="U10"/>
  <c r="Z12"/>
  <c r="X6"/>
  <c r="U14"/>
  <c r="X14" s="1"/>
  <c r="A14" s="1"/>
  <c r="W14"/>
  <c r="V14"/>
  <c r="X4"/>
  <c r="W8"/>
  <c r="V8"/>
  <c r="U8"/>
  <c r="AA12" l="1"/>
  <c r="AA10"/>
  <c r="X12"/>
  <c r="X10"/>
  <c r="X8"/>
  <c r="AA8"/>
  <c r="A6" l="1"/>
  <c r="A10"/>
  <c r="A4"/>
  <c r="A8"/>
  <c r="A12"/>
</calcChain>
</file>

<file path=xl/comments1.xml><?xml version="1.0" encoding="utf-8"?>
<comments xmlns="http://schemas.openxmlformats.org/spreadsheetml/2006/main">
  <authors>
    <author>赤穂</author>
  </authors>
  <commentList>
    <comment ref="A2" authorId="0">
      <text>
        <r>
          <rPr>
            <b/>
            <sz val="10"/>
            <color indexed="10"/>
            <rFont val="ＭＳ Ｐゴシック"/>
            <family val="3"/>
            <charset val="128"/>
          </rPr>
          <t>勝数＋得ゲーム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  <comment ref="A18" authorId="0">
      <text>
        <r>
          <rPr>
            <b/>
            <sz val="10"/>
            <color indexed="10"/>
            <rFont val="ＭＳ Ｐゴシック"/>
            <family val="3"/>
            <charset val="128"/>
          </rPr>
          <t>勝数＋得ゲーム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<sst xmlns="http://schemas.openxmlformats.org/spreadsheetml/2006/main" count="625" uniqueCount="252">
  <si>
    <t>-</t>
  </si>
  <si>
    <t>場所</t>
    <rPh sb="0" eb="2">
      <t>バショ</t>
    </rPh>
    <phoneticPr fontId="2"/>
  </si>
  <si>
    <t>○
勝数</t>
    <rPh sb="2" eb="3">
      <t>カチ</t>
    </rPh>
    <rPh sb="3" eb="4">
      <t>スウ</t>
    </rPh>
    <phoneticPr fontId="2"/>
  </si>
  <si>
    <t>×
負数</t>
    <rPh sb="2" eb="3">
      <t>マケ</t>
    </rPh>
    <rPh sb="3" eb="4">
      <t>スウ</t>
    </rPh>
    <phoneticPr fontId="2"/>
  </si>
  <si>
    <t>計</t>
    <rPh sb="0" eb="1">
      <t>ケイ</t>
    </rPh>
    <phoneticPr fontId="2"/>
  </si>
  <si>
    <t>男子①</t>
    <rPh sb="0" eb="2">
      <t>ダンシ</t>
    </rPh>
    <phoneticPr fontId="2"/>
  </si>
  <si>
    <t>男子②</t>
    <rPh sb="0" eb="2">
      <t>ダンシ</t>
    </rPh>
    <phoneticPr fontId="2"/>
  </si>
  <si>
    <t>男子③</t>
    <rPh sb="0" eb="2">
      <t>ダンシ</t>
    </rPh>
    <phoneticPr fontId="2"/>
  </si>
  <si>
    <t>女子①</t>
    <rPh sb="0" eb="2">
      <t>ジョシ</t>
    </rPh>
    <phoneticPr fontId="2"/>
  </si>
  <si>
    <t>壮年①</t>
    <rPh sb="0" eb="2">
      <t>ソウネン</t>
    </rPh>
    <phoneticPr fontId="2"/>
  </si>
  <si>
    <t>得</t>
    <rPh sb="0" eb="1">
      <t>トク</t>
    </rPh>
    <phoneticPr fontId="2"/>
  </si>
  <si>
    <t>失</t>
    <rPh sb="0" eb="1">
      <t>シツ</t>
    </rPh>
    <phoneticPr fontId="2"/>
  </si>
  <si>
    <t>ｹﾞｰﾑ</t>
    <phoneticPr fontId="2"/>
  </si>
  <si>
    <t>順位
(勝敗)</t>
    <rPh sb="0" eb="2">
      <t>ジュンイ</t>
    </rPh>
    <rPh sb="4" eb="6">
      <t>ショウハイ</t>
    </rPh>
    <phoneticPr fontId="2"/>
  </si>
  <si>
    <t>※１位：オレンジ／２位：青／３位：緑</t>
    <rPh sb="2" eb="3">
      <t>イ</t>
    </rPh>
    <rPh sb="10" eb="11">
      <t>イ</t>
    </rPh>
    <rPh sb="12" eb="13">
      <t>アオ</t>
    </rPh>
    <rPh sb="15" eb="16">
      <t>イ</t>
    </rPh>
    <rPh sb="17" eb="18">
      <t>ミドリ</t>
    </rPh>
    <phoneticPr fontId="2"/>
  </si>
  <si>
    <t>神戸</t>
    <rPh sb="0" eb="2">
      <t>コウベ</t>
    </rPh>
    <phoneticPr fontId="2"/>
  </si>
  <si>
    <t>姫路</t>
    <rPh sb="0" eb="2">
      <t>ヒメジ</t>
    </rPh>
    <phoneticPr fontId="2"/>
  </si>
  <si>
    <t>赤穂</t>
    <rPh sb="0" eb="2">
      <t>アコウ</t>
    </rPh>
    <phoneticPr fontId="2"/>
  </si>
  <si>
    <t>福山</t>
    <rPh sb="0" eb="2">
      <t>フクヤマ</t>
    </rPh>
    <phoneticPr fontId="2"/>
  </si>
  <si>
    <t>丸亀</t>
    <rPh sb="0" eb="2">
      <t>マルガメ</t>
    </rPh>
    <phoneticPr fontId="2"/>
  </si>
  <si>
    <t>ミックス①</t>
    <phoneticPr fontId="2"/>
  </si>
  <si>
    <t>1）</t>
  </si>
  <si>
    <t>２）</t>
  </si>
  <si>
    <t>時間が変則につき、上記順番での試合が不可能な場合は両者話し合いの上、試合を進めて下さい。</t>
    <rPh sb="0" eb="2">
      <t>ジカン</t>
    </rPh>
    <phoneticPr fontId="2"/>
  </si>
  <si>
    <t>△
引分</t>
    <rPh sb="2" eb="4">
      <t>ヒキワ</t>
    </rPh>
    <phoneticPr fontId="2"/>
  </si>
  <si>
    <t>勝数+得-失</t>
    <rPh sb="0" eb="1">
      <t>カ</t>
    </rPh>
    <rPh sb="1" eb="2">
      <t>スウ</t>
    </rPh>
    <rPh sb="3" eb="4">
      <t>トク</t>
    </rPh>
    <rPh sb="5" eb="6">
      <t>ウシナ</t>
    </rPh>
    <phoneticPr fontId="2"/>
  </si>
  <si>
    <t>西条</t>
    <rPh sb="0" eb="2">
      <t>サイジョウ</t>
    </rPh>
    <phoneticPr fontId="2"/>
  </si>
  <si>
    <t>↓ｽｺｱ↓</t>
    <phoneticPr fontId="2"/>
  </si>
  <si>
    <t>場所名</t>
    <rPh sb="0" eb="2">
      <t>バショ</t>
    </rPh>
    <rPh sb="2" eb="3">
      <t>メイ</t>
    </rPh>
    <phoneticPr fontId="2"/>
  </si>
  <si>
    <t>T</t>
    <phoneticPr fontId="2"/>
  </si>
  <si>
    <t>【入力方法】</t>
    <rPh sb="1" eb="3">
      <t>ニュウリョク</t>
    </rPh>
    <rPh sb="3" eb="5">
      <t>ホウホウ</t>
    </rPh>
    <phoneticPr fontId="2"/>
  </si>
  <si>
    <t>選手名①</t>
    <rPh sb="0" eb="3">
      <t>センシュメイ</t>
    </rPh>
    <phoneticPr fontId="2"/>
  </si>
  <si>
    <t>選手名②</t>
    <rPh sb="0" eb="3">
      <t>センシュメイ</t>
    </rPh>
    <phoneticPr fontId="2"/>
  </si>
  <si>
    <t>①ゲーム数をスコアセルに記入</t>
    <rPh sb="4" eb="5">
      <t>スウ</t>
    </rPh>
    <rPh sb="12" eb="14">
      <t>キニュウ</t>
    </rPh>
    <phoneticPr fontId="2"/>
  </si>
  <si>
    <t>　 タイブレスコアを記入</t>
    <phoneticPr fontId="2"/>
  </si>
  <si>
    <t>②T列(背景ｸﾞﾚｰ)はタイブレークになった場合</t>
    <rPh sb="2" eb="3">
      <t>レツ</t>
    </rPh>
    <rPh sb="4" eb="6">
      <t>ハイケイ</t>
    </rPh>
    <rPh sb="22" eb="24">
      <t>バアイ</t>
    </rPh>
    <phoneticPr fontId="2"/>
  </si>
  <si>
    <r>
      <t>赤字</t>
    </r>
    <r>
      <rPr>
        <sz val="14"/>
        <rFont val="ＭＳ Ｐゴシック"/>
        <family val="3"/>
        <charset val="128"/>
      </rPr>
      <t>と（　 ）は自動入力！</t>
    </r>
    <rPh sb="0" eb="2">
      <t>アカジ</t>
    </rPh>
    <rPh sb="8" eb="10">
      <t>ジドウ</t>
    </rPh>
    <rPh sb="10" eb="12">
      <t>ニュウリョク</t>
    </rPh>
    <phoneticPr fontId="2"/>
  </si>
  <si>
    <t>試合の順番は①壮年，②男子No.3，③女子，④ミックス，⑤男子No.2，⑥男子No.1で空いてるコートから順に</t>
    <phoneticPr fontId="2"/>
  </si>
  <si>
    <t>行って下さい。</t>
    <phoneticPr fontId="2"/>
  </si>
  <si>
    <t>試合数↑</t>
    <rPh sb="0" eb="2">
      <t>シアイ</t>
    </rPh>
    <rPh sb="2" eb="3">
      <t>スウ</t>
    </rPh>
    <phoneticPr fontId="2"/>
  </si>
  <si>
    <t>①下記記載の各対戦表に氏名，スコアを記入</t>
    <rPh sb="1" eb="3">
      <t>カキ</t>
    </rPh>
    <rPh sb="3" eb="5">
      <t>キサイ</t>
    </rPh>
    <rPh sb="6" eb="7">
      <t>カク</t>
    </rPh>
    <rPh sb="7" eb="8">
      <t>タイ</t>
    </rPh>
    <rPh sb="8" eb="9">
      <t>セン</t>
    </rPh>
    <rPh sb="9" eb="10">
      <t>ヒョウ</t>
    </rPh>
    <rPh sb="11" eb="13">
      <t>シメイ</t>
    </rPh>
    <rPh sb="18" eb="20">
      <t>キニュウ</t>
    </rPh>
    <phoneticPr fontId="2"/>
  </si>
  <si>
    <t>②対戦勝ちスコアは自動で赤字表示</t>
    <rPh sb="1" eb="2">
      <t>タイ</t>
    </rPh>
    <rPh sb="2" eb="3">
      <t>セン</t>
    </rPh>
    <rPh sb="3" eb="4">
      <t>カ</t>
    </rPh>
    <rPh sb="9" eb="11">
      <t>ジドウ</t>
    </rPh>
    <rPh sb="12" eb="14">
      <t>アカジ</t>
    </rPh>
    <rPh sb="14" eb="16">
      <t>ヒョウジ</t>
    </rPh>
    <phoneticPr fontId="2"/>
  </si>
  <si>
    <t>③右上順位表にて対戦スコアに間違いないか確認</t>
    <rPh sb="1" eb="3">
      <t>ミギウエ</t>
    </rPh>
    <rPh sb="3" eb="5">
      <t>ジュンイ</t>
    </rPh>
    <rPh sb="5" eb="6">
      <t>ヒョウ</t>
    </rPh>
    <rPh sb="8" eb="9">
      <t>タイ</t>
    </rPh>
    <rPh sb="9" eb="10">
      <t>セン</t>
    </rPh>
    <rPh sb="14" eb="16">
      <t>マチガ</t>
    </rPh>
    <rPh sb="20" eb="22">
      <t>カクニン</t>
    </rPh>
    <phoneticPr fontId="2"/>
  </si>
  <si>
    <t>　（カメラ表示につき、『順位表』sheetより修正</t>
    <rPh sb="5" eb="7">
      <t>ヒョウジ</t>
    </rPh>
    <rPh sb="12" eb="14">
      <t>ジュンイ</t>
    </rPh>
    <rPh sb="14" eb="15">
      <t>ヒョウ</t>
    </rPh>
    <rPh sb="23" eb="25">
      <t>シュウセイ</t>
    </rPh>
    <phoneticPr fontId="2"/>
  </si>
  <si>
    <t>点数計算</t>
    <rPh sb="0" eb="2">
      <t>テンスウ</t>
    </rPh>
    <rPh sb="2" eb="4">
      <t>ケイサン</t>
    </rPh>
    <phoneticPr fontId="2"/>
  </si>
  <si>
    <t>ミックス①</t>
    <phoneticPr fontId="2"/>
  </si>
  <si>
    <t>壮年①</t>
    <phoneticPr fontId="2"/>
  </si>
  <si>
    <t>試合は６先 タイブレ無し　ノンアドバンテージ</t>
    <rPh sb="4" eb="5">
      <t>セン</t>
    </rPh>
    <rPh sb="10" eb="11">
      <t>ナ</t>
    </rPh>
    <phoneticPr fontId="2"/>
  </si>
  <si>
    <t>40-40で、取った方の勝ち。レシーブ側がサイドを選択。ミックスの場合は、同性サイドがレシーブ。</t>
    <rPh sb="7" eb="8">
      <t>ト</t>
    </rPh>
    <rPh sb="10" eb="11">
      <t>ホウ</t>
    </rPh>
    <rPh sb="12" eb="13">
      <t>カ</t>
    </rPh>
    <rPh sb="19" eb="20">
      <t>ガワ</t>
    </rPh>
    <rPh sb="25" eb="27">
      <t>センタク</t>
    </rPh>
    <rPh sb="33" eb="35">
      <t>バアイ</t>
    </rPh>
    <rPh sb="37" eb="39">
      <t>ドウセイ</t>
    </rPh>
    <phoneticPr fontId="2"/>
  </si>
  <si>
    <t>中野 泰秀　</t>
    <rPh sb="0" eb="2">
      <t>ナカノ</t>
    </rPh>
    <rPh sb="3" eb="4">
      <t>ヤス</t>
    </rPh>
    <rPh sb="4" eb="5">
      <t>ヒデ</t>
    </rPh>
    <phoneticPr fontId="19" alignment="distributed"/>
  </si>
  <si>
    <t>岩田 悟志</t>
    <rPh sb="0" eb="2">
      <t>イワタ</t>
    </rPh>
    <rPh sb="3" eb="4">
      <t>サト</t>
    </rPh>
    <rPh sb="4" eb="5">
      <t>シ</t>
    </rPh>
    <phoneticPr fontId="19" alignment="distributed"/>
  </si>
  <si>
    <t>上田 威</t>
    <rPh sb="0" eb="2">
      <t>ウエダ</t>
    </rPh>
    <rPh sb="3" eb="4">
      <t>タケシ</t>
    </rPh>
    <phoneticPr fontId="19" alignment="distributed"/>
  </si>
  <si>
    <t>内田 雄</t>
    <rPh sb="0" eb="2">
      <t>ウチダ</t>
    </rPh>
    <rPh sb="3" eb="4">
      <t>タケシ</t>
    </rPh>
    <phoneticPr fontId="19" alignment="distributed"/>
  </si>
  <si>
    <t>戸川 勝彦</t>
    <rPh sb="0" eb="2">
      <t>トガワ</t>
    </rPh>
    <rPh sb="3" eb="5">
      <t>カツヒコ</t>
    </rPh>
    <phoneticPr fontId="19" alignment="distributed"/>
  </si>
  <si>
    <t>梶原 規誠</t>
    <rPh sb="0" eb="2">
      <t>カジハラ</t>
    </rPh>
    <rPh sb="3" eb="5">
      <t>ノリアキ</t>
    </rPh>
    <phoneticPr fontId="19" alignment="distributed"/>
  </si>
  <si>
    <t>福田  匠</t>
    <rPh sb="0" eb="2">
      <t>フクダ</t>
    </rPh>
    <rPh sb="4" eb="5">
      <t>タクミ</t>
    </rPh>
    <phoneticPr fontId="19" alignment="distributed"/>
  </si>
  <si>
    <t>田中  保　</t>
    <rPh sb="0" eb="2">
      <t>タナカ</t>
    </rPh>
    <rPh sb="4" eb="5">
      <t>タモツ</t>
    </rPh>
    <phoneticPr fontId="19" alignment="distributed"/>
  </si>
  <si>
    <t>川本 靖二　</t>
    <rPh sb="0" eb="2">
      <t>カワモト</t>
    </rPh>
    <rPh sb="3" eb="5">
      <t>セイジ</t>
    </rPh>
    <phoneticPr fontId="19" alignment="distributed"/>
  </si>
  <si>
    <t>伊藤 康正　</t>
    <rPh sb="0" eb="2">
      <t>イトウ</t>
    </rPh>
    <rPh sb="3" eb="4">
      <t>ヤス</t>
    </rPh>
    <rPh sb="4" eb="5">
      <t>マサ</t>
    </rPh>
    <phoneticPr fontId="19" alignment="distributed"/>
  </si>
  <si>
    <t>森岡 雄二　</t>
    <rPh sb="0" eb="2">
      <t>モリオカ</t>
    </rPh>
    <rPh sb="3" eb="5">
      <t>ユウジ</t>
    </rPh>
    <phoneticPr fontId="19" alignment="distributed"/>
  </si>
  <si>
    <t>西 奈穂子　</t>
    <rPh sb="0" eb="1">
      <t>ニシ</t>
    </rPh>
    <rPh sb="2" eb="3">
      <t>ナ</t>
    </rPh>
    <rPh sb="3" eb="5">
      <t>ホコ</t>
    </rPh>
    <phoneticPr fontId="19" alignment="distributed"/>
  </si>
  <si>
    <t>高松 冴有　</t>
    <rPh sb="0" eb="2">
      <t>タカマツ</t>
    </rPh>
    <rPh sb="3" eb="4">
      <t>サ</t>
    </rPh>
    <rPh sb="4" eb="5">
      <t>ユ</t>
    </rPh>
    <phoneticPr fontId="19" alignment="distributed"/>
  </si>
  <si>
    <t>野本 恵子　</t>
    <rPh sb="0" eb="2">
      <t>ノモト</t>
    </rPh>
    <rPh sb="3" eb="5">
      <t>ケイコ</t>
    </rPh>
    <phoneticPr fontId="19" alignment="distributed"/>
  </si>
  <si>
    <t>梅次 梨沙</t>
    <rPh sb="0" eb="2">
      <t>ウメジ</t>
    </rPh>
    <rPh sb="3" eb="5">
      <t>リサ</t>
    </rPh>
    <phoneticPr fontId="19" alignment="distributed"/>
  </si>
  <si>
    <t>高橋 哲也</t>
    <rPh sb="0" eb="2">
      <t>タカハシ</t>
    </rPh>
    <rPh sb="3" eb="5">
      <t>テツヤ</t>
    </rPh>
    <phoneticPr fontId="19" alignment="distributed"/>
  </si>
  <si>
    <t>濱崎 裕介　</t>
    <rPh sb="0" eb="2">
      <t>ハマサキ</t>
    </rPh>
    <rPh sb="3" eb="5">
      <t>ユウスケ</t>
    </rPh>
    <phoneticPr fontId="19" alignment="distributed"/>
  </si>
  <si>
    <t>田尻 祐大　</t>
    <rPh sb="0" eb="2">
      <t>タジリ</t>
    </rPh>
    <rPh sb="3" eb="5">
      <t>ユウタ</t>
    </rPh>
    <phoneticPr fontId="19" alignment="distributed"/>
  </si>
  <si>
    <t>黄 賢人　</t>
    <rPh sb="0" eb="1">
      <t>コウ</t>
    </rPh>
    <rPh sb="2" eb="4">
      <t>ケント</t>
    </rPh>
    <phoneticPr fontId="20" alignment="distributed"/>
  </si>
  <si>
    <t>塩飽　正史</t>
  </si>
  <si>
    <t>扇　健介</t>
  </si>
  <si>
    <t>森田　純平</t>
  </si>
  <si>
    <t>高橋　里恵</t>
  </si>
  <si>
    <t>箱根　尚子</t>
  </si>
  <si>
    <t>渡辺真由美</t>
  </si>
  <si>
    <t>野中　美佳</t>
  </si>
  <si>
    <t>小野　有子</t>
  </si>
  <si>
    <t>西村　豪</t>
    <phoneticPr fontId="2"/>
  </si>
  <si>
    <t>米野　征也</t>
    <phoneticPr fontId="2"/>
  </si>
  <si>
    <t>石黒　恭子</t>
    <phoneticPr fontId="2"/>
  </si>
  <si>
    <t>石田　雄大</t>
    <phoneticPr fontId="2"/>
  </si>
  <si>
    <t>田中大輔</t>
  </si>
  <si>
    <t>小山央人</t>
  </si>
  <si>
    <t>小塚健太郎</t>
  </si>
  <si>
    <t>山際裕也</t>
  </si>
  <si>
    <t>古賀　寿和</t>
  </si>
  <si>
    <t>佐野恭央</t>
  </si>
  <si>
    <t>氷見幸太郎</t>
  </si>
  <si>
    <t>中田祐次郎</t>
  </si>
  <si>
    <t>醍醐徹</t>
  </si>
  <si>
    <t>酢谷周平</t>
  </si>
  <si>
    <t>松本 和也</t>
  </si>
  <si>
    <t>大野貴生</t>
  </si>
  <si>
    <t>小野光洋</t>
  </si>
  <si>
    <t>遠山秀二</t>
  </si>
  <si>
    <t>河野稔</t>
  </si>
  <si>
    <t>本倉　和弥</t>
  </si>
  <si>
    <t>田中 正治</t>
  </si>
  <si>
    <t>富永宙志</t>
  </si>
  <si>
    <t>松永　祐貴</t>
  </si>
  <si>
    <t xml:space="preserve">長谷川 創一 </t>
  </si>
  <si>
    <t>長谷川万美子</t>
  </si>
  <si>
    <t>笹本真琴</t>
  </si>
  <si>
    <t>松本 智子</t>
  </si>
  <si>
    <t>井澤　裕美子</t>
  </si>
  <si>
    <t>田中和美</t>
  </si>
  <si>
    <t>越智　良輔</t>
    <rPh sb="0" eb="2">
      <t>オチ</t>
    </rPh>
    <rPh sb="3" eb="5">
      <t>リョウスケ</t>
    </rPh>
    <phoneticPr fontId="21"/>
  </si>
  <si>
    <t>永安　怜</t>
    <rPh sb="0" eb="2">
      <t>ナガヤス</t>
    </rPh>
    <rPh sb="3" eb="4">
      <t>リョウ</t>
    </rPh>
    <phoneticPr fontId="21"/>
  </si>
  <si>
    <t>渡辺　俊夫</t>
    <rPh sb="0" eb="2">
      <t>ワタナベ</t>
    </rPh>
    <rPh sb="3" eb="5">
      <t>トシオ</t>
    </rPh>
    <phoneticPr fontId="21"/>
  </si>
  <si>
    <t>槌谷　洋一</t>
    <phoneticPr fontId="21"/>
  </si>
  <si>
    <t>滝川　明治</t>
    <rPh sb="0" eb="2">
      <t>タキガワ</t>
    </rPh>
    <rPh sb="3" eb="5">
      <t>メイジ</t>
    </rPh>
    <phoneticPr fontId="21"/>
  </si>
  <si>
    <t>宗次　亮</t>
    <phoneticPr fontId="21"/>
  </si>
  <si>
    <t>村井　もりん</t>
    <phoneticPr fontId="21"/>
  </si>
  <si>
    <t>大竹　匠</t>
    <rPh sb="0" eb="2">
      <t>オオタケ</t>
    </rPh>
    <rPh sb="3" eb="4">
      <t>タクミ</t>
    </rPh>
    <phoneticPr fontId="21"/>
  </si>
  <si>
    <t>大石　純也</t>
    <rPh sb="0" eb="2">
      <t>オオイシ</t>
    </rPh>
    <rPh sb="3" eb="5">
      <t>ジュンヤ</t>
    </rPh>
    <phoneticPr fontId="21"/>
  </si>
  <si>
    <t>新居　慶子</t>
    <rPh sb="0" eb="2">
      <t>アライ</t>
    </rPh>
    <rPh sb="3" eb="5">
      <t>ケイコ</t>
    </rPh>
    <phoneticPr fontId="21"/>
  </si>
  <si>
    <t>山本　保</t>
    <rPh sb="0" eb="2">
      <t>ヤマモト</t>
    </rPh>
    <rPh sb="3" eb="4">
      <t>タモ</t>
    </rPh>
    <phoneticPr fontId="21"/>
  </si>
  <si>
    <t>柴田　真隆</t>
    <rPh sb="0" eb="2">
      <t>シバタ</t>
    </rPh>
    <rPh sb="3" eb="4">
      <t>シン</t>
    </rPh>
    <rPh sb="4" eb="5">
      <t>タカ</t>
    </rPh>
    <phoneticPr fontId="21"/>
  </si>
  <si>
    <t>山田　博</t>
    <rPh sb="0" eb="2">
      <t>ヤマダ</t>
    </rPh>
    <rPh sb="3" eb="4">
      <t>ヒロシ</t>
    </rPh>
    <phoneticPr fontId="21"/>
  </si>
  <si>
    <t>濵田　達哉</t>
    <phoneticPr fontId="21"/>
  </si>
  <si>
    <t>遠藤　康彦</t>
    <rPh sb="0" eb="2">
      <t>エンドウ</t>
    </rPh>
    <rPh sb="3" eb="5">
      <t>ヤスヒコ</t>
    </rPh>
    <phoneticPr fontId="21"/>
  </si>
  <si>
    <t>古川　夏子</t>
    <rPh sb="0" eb="2">
      <t>フルカワ</t>
    </rPh>
    <rPh sb="3" eb="5">
      <t>ナツコ</t>
    </rPh>
    <phoneticPr fontId="21"/>
  </si>
  <si>
    <t>井上　紗章子</t>
    <rPh sb="0" eb="2">
      <t>イノウエ</t>
    </rPh>
    <rPh sb="3" eb="4">
      <t>シャ</t>
    </rPh>
    <rPh sb="4" eb="6">
      <t>アキコ</t>
    </rPh>
    <phoneticPr fontId="21"/>
  </si>
  <si>
    <t>秋山実</t>
    <rPh sb="0" eb="2">
      <t>アキヤマ</t>
    </rPh>
    <rPh sb="2" eb="3">
      <t>ミノル</t>
    </rPh>
    <phoneticPr fontId="21"/>
  </si>
  <si>
    <t>野崎　千代美</t>
    <phoneticPr fontId="2"/>
  </si>
  <si>
    <t>伏見 征浩</t>
  </si>
  <si>
    <t>濱上 明久</t>
  </si>
  <si>
    <t>前田　圭介</t>
  </si>
  <si>
    <t>熊谷　遼</t>
  </si>
  <si>
    <t>伊藤 将寛</t>
  </si>
  <si>
    <t>大上　洋一</t>
  </si>
  <si>
    <t>徳留　規朗</t>
  </si>
  <si>
    <t>妹尾　彰</t>
  </si>
  <si>
    <t>坂本　真悟</t>
  </si>
  <si>
    <t>藤原　敬士</t>
  </si>
  <si>
    <t>前田 浩美</t>
  </si>
  <si>
    <t>濱上 美千恵</t>
  </si>
  <si>
    <t>三木　將司</t>
  </si>
  <si>
    <t>阿部　達弘</t>
  </si>
  <si>
    <t>松芝　亮</t>
  </si>
  <si>
    <t>前田　智也</t>
  </si>
  <si>
    <t>鹿毛　浩輝</t>
  </si>
  <si>
    <t>堀　悠香</t>
  </si>
  <si>
    <t>↓神戸×4</t>
    <rPh sb="1" eb="3">
      <t>コウベ</t>
    </rPh>
    <phoneticPr fontId="2"/>
  </si>
  <si>
    <t>↓姫路×3</t>
    <rPh sb="1" eb="3">
      <t>ヒメジ</t>
    </rPh>
    <phoneticPr fontId="2"/>
  </si>
  <si>
    <t>↓赤穂×2</t>
    <rPh sb="1" eb="3">
      <t>アコウ</t>
    </rPh>
    <phoneticPr fontId="2"/>
  </si>
  <si>
    <t>↓福山×1</t>
    <rPh sb="1" eb="3">
      <t>フクヤマ</t>
    </rPh>
    <phoneticPr fontId="2"/>
  </si>
  <si>
    <t>神戸</t>
    <rPh sb="0" eb="2">
      <t>コウベ</t>
    </rPh>
    <phoneticPr fontId="2"/>
  </si>
  <si>
    <t>赤穂</t>
    <rPh sb="0" eb="2">
      <t>アコウ</t>
    </rPh>
    <phoneticPr fontId="2"/>
  </si>
  <si>
    <t>姫路</t>
    <rPh sb="0" eb="2">
      <t>ヒメジ</t>
    </rPh>
    <phoneticPr fontId="2"/>
  </si>
  <si>
    <t>福山</t>
    <rPh sb="0" eb="2">
      <t>フクヤマ</t>
    </rPh>
    <phoneticPr fontId="2"/>
  </si>
  <si>
    <t>丸亀</t>
    <rPh sb="0" eb="2">
      <t>マルガメ</t>
    </rPh>
    <phoneticPr fontId="2"/>
  </si>
  <si>
    <t>MAX値</t>
    <rPh sb="3" eb="4">
      <t>アタイ</t>
    </rPh>
    <phoneticPr fontId="2"/>
  </si>
  <si>
    <t>min値</t>
    <rPh sb="3" eb="4">
      <t>アタイ</t>
    </rPh>
    <phoneticPr fontId="2"/>
  </si>
  <si>
    <t>全場所</t>
    <rPh sb="0" eb="1">
      <t>ゼン</t>
    </rPh>
    <rPh sb="1" eb="3">
      <t>バショ</t>
    </rPh>
    <phoneticPr fontId="2"/>
  </si>
  <si>
    <t>場所</t>
    <rPh sb="0" eb="2">
      <t>バショ</t>
    </rPh>
    <phoneticPr fontId="2"/>
  </si>
  <si>
    <t>No</t>
    <phoneticPr fontId="2"/>
  </si>
  <si>
    <t>名前</t>
    <rPh sb="0" eb="2">
      <t>ナマエ</t>
    </rPh>
    <phoneticPr fontId="2"/>
  </si>
  <si>
    <t>ゲーム
得失点差</t>
    <rPh sb="4" eb="8">
      <t>トクシッテンサ</t>
    </rPh>
    <phoneticPr fontId="2"/>
  </si>
  <si>
    <t>柴田</t>
    <rPh sb="0" eb="2">
      <t>シバタ</t>
    </rPh>
    <phoneticPr fontId="2"/>
  </si>
  <si>
    <t>滝川</t>
    <rPh sb="0" eb="2">
      <t>タキガワ</t>
    </rPh>
    <phoneticPr fontId="2"/>
  </si>
  <si>
    <t>山田</t>
    <rPh sb="0" eb="2">
      <t>ヤマダ</t>
    </rPh>
    <phoneticPr fontId="2"/>
  </si>
  <si>
    <t>永安</t>
    <rPh sb="0" eb="2">
      <t>ナガヤス</t>
    </rPh>
    <phoneticPr fontId="2"/>
  </si>
  <si>
    <t>大竹</t>
    <rPh sb="0" eb="2">
      <t>オオタケ</t>
    </rPh>
    <phoneticPr fontId="2"/>
  </si>
  <si>
    <t>濱田</t>
    <rPh sb="0" eb="2">
      <t>ハマダ</t>
    </rPh>
    <phoneticPr fontId="2"/>
  </si>
  <si>
    <t>槌谷</t>
    <rPh sb="0" eb="1">
      <t>ツチ</t>
    </rPh>
    <rPh sb="1" eb="2">
      <t>タニ</t>
    </rPh>
    <phoneticPr fontId="2"/>
  </si>
  <si>
    <t>山本</t>
    <rPh sb="0" eb="2">
      <t>ヤマモト</t>
    </rPh>
    <phoneticPr fontId="2"/>
  </si>
  <si>
    <t>村井</t>
    <rPh sb="0" eb="2">
      <t>ムライ</t>
    </rPh>
    <phoneticPr fontId="2"/>
  </si>
  <si>
    <t>古川</t>
    <rPh sb="0" eb="2">
      <t>フルカワ</t>
    </rPh>
    <phoneticPr fontId="2"/>
  </si>
  <si>
    <t>大石</t>
    <rPh sb="0" eb="2">
      <t>オオイシ</t>
    </rPh>
    <phoneticPr fontId="2"/>
  </si>
  <si>
    <t>井上</t>
    <rPh sb="0" eb="2">
      <t>イノウエ</t>
    </rPh>
    <phoneticPr fontId="2"/>
  </si>
  <si>
    <t>渡辺</t>
    <rPh sb="0" eb="2">
      <t>ワタナベ</t>
    </rPh>
    <phoneticPr fontId="2"/>
  </si>
  <si>
    <t>越智</t>
    <rPh sb="0" eb="2">
      <t>オチ</t>
    </rPh>
    <phoneticPr fontId="2"/>
  </si>
  <si>
    <t>宗次</t>
    <rPh sb="0" eb="1">
      <t>ムネ</t>
    </rPh>
    <rPh sb="1" eb="2">
      <t>ツ</t>
    </rPh>
    <phoneticPr fontId="2"/>
  </si>
  <si>
    <t>遠藤</t>
    <rPh sb="0" eb="2">
      <t>エンドウ</t>
    </rPh>
    <phoneticPr fontId="2"/>
  </si>
  <si>
    <t>秋山</t>
    <rPh sb="0" eb="2">
      <t>アキヤマ</t>
    </rPh>
    <phoneticPr fontId="2"/>
  </si>
  <si>
    <t>本倉</t>
    <rPh sb="0" eb="1">
      <t>モト</t>
    </rPh>
    <rPh sb="1" eb="2">
      <t>クラ</t>
    </rPh>
    <phoneticPr fontId="2"/>
  </si>
  <si>
    <t>小山</t>
    <rPh sb="0" eb="2">
      <t>オヤマ</t>
    </rPh>
    <phoneticPr fontId="2"/>
  </si>
  <si>
    <t>田中正</t>
    <rPh sb="0" eb="2">
      <t>タナカ</t>
    </rPh>
    <rPh sb="2" eb="3">
      <t>セイ</t>
    </rPh>
    <phoneticPr fontId="2"/>
  </si>
  <si>
    <t>古賀</t>
    <rPh sb="0" eb="2">
      <t>コガ</t>
    </rPh>
    <phoneticPr fontId="2"/>
  </si>
  <si>
    <t>富永</t>
    <rPh sb="0" eb="2">
      <t>トミナガ</t>
    </rPh>
    <phoneticPr fontId="2"/>
  </si>
  <si>
    <t>中田</t>
    <rPh sb="0" eb="2">
      <t>ナカタ</t>
    </rPh>
    <phoneticPr fontId="2"/>
  </si>
  <si>
    <t>小野</t>
    <rPh sb="0" eb="2">
      <t>オノ</t>
    </rPh>
    <phoneticPr fontId="2"/>
  </si>
  <si>
    <t>田中大</t>
    <rPh sb="0" eb="2">
      <t>タナカ</t>
    </rPh>
    <rPh sb="2" eb="3">
      <t>ダイ</t>
    </rPh>
    <phoneticPr fontId="2"/>
  </si>
  <si>
    <t>野崎</t>
    <rPh sb="0" eb="2">
      <t>ノザキ</t>
    </rPh>
    <phoneticPr fontId="2"/>
  </si>
  <si>
    <t>井澤</t>
    <rPh sb="0" eb="2">
      <t>イザワ</t>
    </rPh>
    <phoneticPr fontId="2"/>
  </si>
  <si>
    <t>醍醐</t>
    <rPh sb="0" eb="2">
      <t>ダイゴ</t>
    </rPh>
    <phoneticPr fontId="2"/>
  </si>
  <si>
    <t>笹本</t>
    <rPh sb="0" eb="2">
      <t>ササモト</t>
    </rPh>
    <phoneticPr fontId="2"/>
  </si>
  <si>
    <t>阿部</t>
    <rPh sb="0" eb="2">
      <t>アベ</t>
    </rPh>
    <phoneticPr fontId="2"/>
  </si>
  <si>
    <t>坂本</t>
    <rPh sb="0" eb="2">
      <t>サカモト</t>
    </rPh>
    <phoneticPr fontId="2"/>
  </si>
  <si>
    <t>伏見</t>
    <rPh sb="0" eb="2">
      <t>フシミ</t>
    </rPh>
    <phoneticPr fontId="2"/>
  </si>
  <si>
    <t>熊谷</t>
    <rPh sb="0" eb="2">
      <t>クマガヤ</t>
    </rPh>
    <phoneticPr fontId="2"/>
  </si>
  <si>
    <t>松芝</t>
    <rPh sb="0" eb="1">
      <t>マツ</t>
    </rPh>
    <rPh sb="1" eb="2">
      <t>シバ</t>
    </rPh>
    <phoneticPr fontId="2"/>
  </si>
  <si>
    <t>前田智</t>
    <rPh sb="0" eb="2">
      <t>マエダ</t>
    </rPh>
    <rPh sb="2" eb="3">
      <t>トモ</t>
    </rPh>
    <phoneticPr fontId="2"/>
  </si>
  <si>
    <t>濱上明</t>
    <rPh sb="0" eb="1">
      <t>ハマ</t>
    </rPh>
    <rPh sb="1" eb="2">
      <t>ウエ</t>
    </rPh>
    <rPh sb="2" eb="3">
      <t>アカ</t>
    </rPh>
    <phoneticPr fontId="2"/>
  </si>
  <si>
    <t>前田圭</t>
    <rPh sb="0" eb="2">
      <t>マエダ</t>
    </rPh>
    <rPh sb="2" eb="3">
      <t>ケイ</t>
    </rPh>
    <phoneticPr fontId="2"/>
  </si>
  <si>
    <t>濱上美</t>
    <rPh sb="0" eb="1">
      <t>ハマ</t>
    </rPh>
    <rPh sb="1" eb="2">
      <t>ウエ</t>
    </rPh>
    <rPh sb="2" eb="3">
      <t>ミ</t>
    </rPh>
    <phoneticPr fontId="2"/>
  </si>
  <si>
    <t>堀</t>
    <rPh sb="0" eb="1">
      <t>ホリ</t>
    </rPh>
    <phoneticPr fontId="2"/>
  </si>
  <si>
    <t>前田浩</t>
    <rPh sb="0" eb="2">
      <t>マエダ</t>
    </rPh>
    <rPh sb="2" eb="3">
      <t>ヒロシ</t>
    </rPh>
    <phoneticPr fontId="2"/>
  </si>
  <si>
    <t>徳留</t>
    <rPh sb="0" eb="2">
      <t>トクドメ</t>
    </rPh>
    <phoneticPr fontId="2"/>
  </si>
  <si>
    <t>△</t>
    <phoneticPr fontId="2"/>
  </si>
  <si>
    <t>塩飽</t>
    <rPh sb="0" eb="2">
      <t>シワク</t>
    </rPh>
    <phoneticPr fontId="2"/>
  </si>
  <si>
    <t>扇</t>
    <rPh sb="0" eb="1">
      <t>オウギ</t>
    </rPh>
    <phoneticPr fontId="2"/>
  </si>
  <si>
    <t>森田</t>
    <rPh sb="0" eb="2">
      <t>モリタ</t>
    </rPh>
    <phoneticPr fontId="2"/>
  </si>
  <si>
    <t>西村</t>
    <rPh sb="0" eb="2">
      <t>ニシムラ</t>
    </rPh>
    <phoneticPr fontId="2"/>
  </si>
  <si>
    <t>米野</t>
    <rPh sb="0" eb="1">
      <t>コメ</t>
    </rPh>
    <rPh sb="1" eb="2">
      <t>ノ</t>
    </rPh>
    <phoneticPr fontId="2"/>
  </si>
  <si>
    <t>高橋</t>
    <rPh sb="0" eb="2">
      <t>タカハシ</t>
    </rPh>
    <phoneticPr fontId="2"/>
  </si>
  <si>
    <t>箱根</t>
    <rPh sb="0" eb="2">
      <t>ハコネ</t>
    </rPh>
    <phoneticPr fontId="2"/>
  </si>
  <si>
    <t>石田</t>
    <rPh sb="0" eb="2">
      <t>イシダ</t>
    </rPh>
    <phoneticPr fontId="2"/>
  </si>
  <si>
    <t>野中</t>
    <rPh sb="0" eb="1">
      <t>ノ</t>
    </rPh>
    <rPh sb="1" eb="2">
      <t>ナカ</t>
    </rPh>
    <phoneticPr fontId="2"/>
  </si>
  <si>
    <t>石黒</t>
    <rPh sb="0" eb="2">
      <t>イシクロ</t>
    </rPh>
    <phoneticPr fontId="2"/>
  </si>
  <si>
    <t>黄</t>
    <rPh sb="0" eb="1">
      <t>キ</t>
    </rPh>
    <phoneticPr fontId="2"/>
  </si>
  <si>
    <t>田尻</t>
    <rPh sb="0" eb="2">
      <t>タジリ</t>
    </rPh>
    <phoneticPr fontId="2"/>
  </si>
  <si>
    <t>上田</t>
    <rPh sb="0" eb="2">
      <t>ウエダ</t>
    </rPh>
    <phoneticPr fontId="2"/>
  </si>
  <si>
    <t>岩田</t>
    <rPh sb="0" eb="2">
      <t>イワタ</t>
    </rPh>
    <phoneticPr fontId="2"/>
  </si>
  <si>
    <t>中野</t>
    <rPh sb="0" eb="2">
      <t>ナカノ</t>
    </rPh>
    <phoneticPr fontId="2"/>
  </si>
  <si>
    <t>伊藤</t>
    <rPh sb="0" eb="2">
      <t>イトウ</t>
    </rPh>
    <phoneticPr fontId="2"/>
  </si>
  <si>
    <t>田中</t>
    <rPh sb="0" eb="2">
      <t>タナカ</t>
    </rPh>
    <phoneticPr fontId="2"/>
  </si>
  <si>
    <t>高松</t>
    <rPh sb="0" eb="2">
      <t>タカマツ</t>
    </rPh>
    <phoneticPr fontId="2"/>
  </si>
  <si>
    <t>梅次</t>
    <rPh sb="0" eb="1">
      <t>ウメ</t>
    </rPh>
    <rPh sb="1" eb="2">
      <t>ツ</t>
    </rPh>
    <phoneticPr fontId="2"/>
  </si>
  <si>
    <t>川本</t>
    <rPh sb="0" eb="2">
      <t>カワモト</t>
    </rPh>
    <phoneticPr fontId="2"/>
  </si>
  <si>
    <t>野本</t>
    <rPh sb="0" eb="2">
      <t>ノモト</t>
    </rPh>
    <phoneticPr fontId="2"/>
  </si>
  <si>
    <t>酢谷</t>
    <rPh sb="0" eb="1">
      <t>ス</t>
    </rPh>
    <rPh sb="1" eb="2">
      <t>タニ</t>
    </rPh>
    <phoneticPr fontId="2"/>
  </si>
  <si>
    <t>大野</t>
    <rPh sb="0" eb="2">
      <t>オオノ</t>
    </rPh>
    <phoneticPr fontId="2"/>
  </si>
  <si>
    <t>松永</t>
    <rPh sb="0" eb="2">
      <t>マツナガ</t>
    </rPh>
    <phoneticPr fontId="2"/>
  </si>
  <si>
    <t>遠山</t>
    <rPh sb="0" eb="2">
      <t>トオヤマ</t>
    </rPh>
    <phoneticPr fontId="2"/>
  </si>
  <si>
    <t>河野</t>
    <rPh sb="0" eb="2">
      <t>コウノ</t>
    </rPh>
    <phoneticPr fontId="2"/>
  </si>
  <si>
    <t>河野</t>
    <rPh sb="0" eb="2">
      <t>カワノ</t>
    </rPh>
    <phoneticPr fontId="2"/>
  </si>
  <si>
    <t>米野</t>
    <rPh sb="0" eb="2">
      <t>コメノ</t>
    </rPh>
    <phoneticPr fontId="2"/>
  </si>
  <si>
    <t>石黒</t>
    <rPh sb="0" eb="2">
      <t>イシグロ</t>
    </rPh>
    <phoneticPr fontId="2"/>
  </si>
  <si>
    <t>野中</t>
    <rPh sb="0" eb="2">
      <t>ノナカ</t>
    </rPh>
    <phoneticPr fontId="2"/>
  </si>
  <si>
    <t>福田</t>
    <rPh sb="0" eb="2">
      <t>フクダ</t>
    </rPh>
    <phoneticPr fontId="2"/>
  </si>
  <si>
    <t>内田</t>
    <rPh sb="0" eb="2">
      <t>ウチダ</t>
    </rPh>
    <phoneticPr fontId="2"/>
  </si>
  <si>
    <t>森岡</t>
    <rPh sb="0" eb="2">
      <t>モリオカ</t>
    </rPh>
    <phoneticPr fontId="2"/>
  </si>
  <si>
    <t>西</t>
    <rPh sb="0" eb="1">
      <t>ニシ</t>
    </rPh>
    <phoneticPr fontId="2"/>
  </si>
  <si>
    <t>野本</t>
    <rPh sb="0" eb="1">
      <t>ノ</t>
    </rPh>
    <rPh sb="1" eb="2">
      <t>モト</t>
    </rPh>
    <phoneticPr fontId="2"/>
  </si>
  <si>
    <t>戸川</t>
    <rPh sb="0" eb="2">
      <t>トガワ</t>
    </rPh>
    <phoneticPr fontId="2"/>
  </si>
  <si>
    <t>松本</t>
    <rPh sb="0" eb="2">
      <t>マツモト</t>
    </rPh>
    <phoneticPr fontId="2"/>
  </si>
  <si>
    <t>小塚</t>
    <rPh sb="0" eb="2">
      <t>コヅカ</t>
    </rPh>
    <phoneticPr fontId="2"/>
  </si>
  <si>
    <t>永見</t>
    <rPh sb="0" eb="2">
      <t>ナガミ</t>
    </rPh>
    <phoneticPr fontId="2"/>
  </si>
  <si>
    <t>田中正</t>
    <rPh sb="0" eb="2">
      <t>タナカ</t>
    </rPh>
    <rPh sb="2" eb="3">
      <t>マサ</t>
    </rPh>
    <phoneticPr fontId="2"/>
  </si>
  <si>
    <t>三木</t>
    <rPh sb="0" eb="2">
      <t>ミキ</t>
    </rPh>
    <phoneticPr fontId="2"/>
  </si>
  <si>
    <t>大上</t>
    <rPh sb="0" eb="2">
      <t>オオガミ</t>
    </rPh>
    <phoneticPr fontId="2"/>
  </si>
  <si>
    <t>藤原</t>
    <rPh sb="0" eb="2">
      <t>フジワラ</t>
    </rPh>
    <phoneticPr fontId="2"/>
  </si>
  <si>
    <t>鹿毛</t>
    <rPh sb="0" eb="1">
      <t>シカ</t>
    </rPh>
    <rPh sb="1" eb="2">
      <t>ケ</t>
    </rPh>
    <phoneticPr fontId="2"/>
  </si>
  <si>
    <t>妹尾</t>
    <rPh sb="0" eb="2">
      <t>セノオ</t>
    </rPh>
    <phoneticPr fontId="2"/>
  </si>
  <si>
    <t>大上</t>
    <rPh sb="0" eb="2">
      <t>オオウエ</t>
    </rPh>
    <phoneticPr fontId="2"/>
  </si>
  <si>
    <t>濱上</t>
    <rPh sb="0" eb="1">
      <t>ハマ</t>
    </rPh>
    <rPh sb="1" eb="2">
      <t>ウエ</t>
    </rPh>
    <phoneticPr fontId="2"/>
  </si>
  <si>
    <t>前田</t>
    <rPh sb="0" eb="2">
      <t>マエダ</t>
    </rPh>
    <phoneticPr fontId="2"/>
  </si>
  <si>
    <t>梶原</t>
    <rPh sb="0" eb="2">
      <t>カジハラ</t>
    </rPh>
    <phoneticPr fontId="2"/>
  </si>
  <si>
    <t>濱崎</t>
    <rPh sb="0" eb="1">
      <t>ハマ</t>
    </rPh>
    <rPh sb="1" eb="2">
      <t>サキ</t>
    </rPh>
    <phoneticPr fontId="2"/>
  </si>
  <si>
    <t>山際</t>
    <rPh sb="0" eb="2">
      <t>ヤマギワ</t>
    </rPh>
    <phoneticPr fontId="2"/>
  </si>
  <si>
    <t>おｋ</t>
    <phoneticPr fontId="2"/>
  </si>
</sst>
</file>

<file path=xl/styles.xml><?xml version="1.0" encoding="utf-8"?>
<styleSheet xmlns="http://schemas.openxmlformats.org/spreadsheetml/2006/main">
  <numFmts count="1">
    <numFmt numFmtId="176" formatCode="&quot;(&quot;General&quot;)&quot;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4"/>
      <color indexed="9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trike/>
      <sz val="14"/>
      <name val="ＭＳ Ｐゴシック"/>
      <family val="3"/>
      <charset val="128"/>
    </font>
    <font>
      <sz val="10"/>
      <name val="ＭＳ ゴシック"/>
      <family val="3"/>
      <charset val="128"/>
    </font>
    <font>
      <sz val="5"/>
      <name val="ＭＳ ゴシック"/>
      <family val="3"/>
      <charset val="128"/>
    </font>
    <font>
      <sz val="5"/>
      <color indexed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rgb="FFFF0000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6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0" xfId="0" applyAlignment="1"/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3" fillId="3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1" applyFont="1" applyAlignment="1">
      <alignment horizontal="right"/>
    </xf>
    <xf numFmtId="0" fontId="8" fillId="0" borderId="0" xfId="1" applyFont="1" applyAlignment="1">
      <alignment horizontal="left"/>
    </xf>
    <xf numFmtId="0" fontId="8" fillId="0" borderId="0" xfId="0" applyFont="1">
      <alignment vertical="center"/>
    </xf>
    <xf numFmtId="0" fontId="8" fillId="0" borderId="0" xfId="1" applyFont="1" applyAlignment="1">
      <alignment horizontal="center"/>
    </xf>
    <xf numFmtId="0" fontId="8" fillId="0" borderId="0" xfId="1" applyFont="1" applyAlignment="1"/>
    <xf numFmtId="0" fontId="8" fillId="0" borderId="0" xfId="1" applyFont="1"/>
    <xf numFmtId="0" fontId="0" fillId="0" borderId="29" xfId="0" applyBorder="1" applyAlignment="1" applyProtection="1">
      <alignment horizontal="center" vertical="center"/>
      <protection locked="0"/>
    </xf>
    <xf numFmtId="0" fontId="10" fillId="0" borderId="0" xfId="0" applyFont="1">
      <alignment vertical="center"/>
    </xf>
    <xf numFmtId="0" fontId="1" fillId="0" borderId="0" xfId="1" applyFont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30" xfId="0" applyBorder="1" applyAlignment="1" applyProtection="1">
      <alignment horizontal="center" vertical="center"/>
      <protection locked="0"/>
    </xf>
    <xf numFmtId="0" fontId="11" fillId="0" borderId="28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0" fillId="0" borderId="15" xfId="0" applyBorder="1">
      <alignment vertical="center"/>
    </xf>
    <xf numFmtId="0" fontId="0" fillId="2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vertical="center"/>
    </xf>
    <xf numFmtId="0" fontId="4" fillId="4" borderId="28" xfId="0" applyFont="1" applyFill="1" applyBorder="1" applyAlignment="1">
      <alignment vertical="center"/>
    </xf>
    <xf numFmtId="0" fontId="4" fillId="4" borderId="36" xfId="0" applyFont="1" applyFill="1" applyBorder="1" applyAlignment="1">
      <alignment vertical="center"/>
    </xf>
    <xf numFmtId="0" fontId="4" fillId="4" borderId="37" xfId="0" applyFont="1" applyFill="1" applyBorder="1" applyAlignment="1">
      <alignment vertical="center"/>
    </xf>
    <xf numFmtId="0" fontId="4" fillId="4" borderId="31" xfId="0" applyFont="1" applyFill="1" applyBorder="1" applyAlignment="1">
      <alignment vertical="center"/>
    </xf>
    <xf numFmtId="0" fontId="4" fillId="4" borderId="20" xfId="0" applyFont="1" applyFill="1" applyBorder="1" applyAlignment="1">
      <alignment vertical="center"/>
    </xf>
    <xf numFmtId="0" fontId="0" fillId="3" borderId="3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3" borderId="3" xfId="0" applyNumberFormat="1" applyFill="1" applyBorder="1" applyAlignment="1">
      <alignment horizontal="center" vertical="center"/>
    </xf>
    <xf numFmtId="176" fontId="0" fillId="0" borderId="28" xfId="0" applyNumberFormat="1" applyFill="1" applyBorder="1" applyAlignment="1">
      <alignment horizontal="right" vertical="center"/>
    </xf>
    <xf numFmtId="176" fontId="8" fillId="0" borderId="0" xfId="0" applyNumberFormat="1" applyFont="1">
      <alignment vertical="center"/>
    </xf>
    <xf numFmtId="176" fontId="3" fillId="3" borderId="2" xfId="0" applyNumberFormat="1" applyFont="1" applyFill="1" applyBorder="1" applyAlignment="1">
      <alignment horizontal="center" vertical="center"/>
    </xf>
    <xf numFmtId="176" fontId="11" fillId="0" borderId="28" xfId="0" applyNumberFormat="1" applyFont="1" applyFill="1" applyBorder="1" applyAlignment="1">
      <alignment horizontal="center" vertical="center"/>
    </xf>
    <xf numFmtId="176" fontId="0" fillId="3" borderId="16" xfId="0" applyNumberFormat="1" applyFill="1" applyBorder="1" applyAlignment="1" applyProtection="1">
      <alignment horizontal="center" vertical="center"/>
      <protection locked="0"/>
    </xf>
    <xf numFmtId="176" fontId="0" fillId="3" borderId="5" xfId="0" applyNumberFormat="1" applyFill="1" applyBorder="1" applyAlignment="1" applyProtection="1">
      <alignment horizontal="center" vertical="center"/>
      <protection locked="0"/>
    </xf>
    <xf numFmtId="176" fontId="0" fillId="3" borderId="6" xfId="0" applyNumberFormat="1" applyFill="1" applyBorder="1" applyAlignment="1" applyProtection="1">
      <alignment horizontal="center" vertical="center"/>
      <protection locked="0"/>
    </xf>
    <xf numFmtId="176" fontId="0" fillId="3" borderId="22" xfId="0" applyNumberFormat="1" applyFill="1" applyBorder="1" applyAlignment="1" applyProtection="1">
      <alignment horizontal="center" vertical="center"/>
      <protection locked="0"/>
    </xf>
    <xf numFmtId="176" fontId="0" fillId="3" borderId="20" xfId="0" applyNumberFormat="1" applyFill="1" applyBorder="1" applyAlignment="1" applyProtection="1">
      <alignment horizontal="center" vertical="center"/>
      <protection locked="0"/>
    </xf>
    <xf numFmtId="176" fontId="4" fillId="3" borderId="38" xfId="0" applyNumberFormat="1" applyFont="1" applyFill="1" applyBorder="1" applyAlignment="1">
      <alignment horizontal="center" vertical="center"/>
    </xf>
    <xf numFmtId="176" fontId="4" fillId="3" borderId="39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center"/>
    </xf>
    <xf numFmtId="0" fontId="8" fillId="0" borderId="0" xfId="1" applyFont="1" applyBorder="1" applyAlignment="1">
      <alignment horizontal="right"/>
    </xf>
    <xf numFmtId="0" fontId="8" fillId="0" borderId="0" xfId="1" applyFont="1" applyBorder="1" applyAlignment="1">
      <alignment horizontal="left"/>
    </xf>
    <xf numFmtId="0" fontId="0" fillId="5" borderId="26" xfId="0" applyFill="1" applyBorder="1">
      <alignment vertical="center"/>
    </xf>
    <xf numFmtId="0" fontId="0" fillId="5" borderId="40" xfId="0" applyFill="1" applyBorder="1">
      <alignment vertical="center"/>
    </xf>
    <xf numFmtId="0" fontId="0" fillId="5" borderId="27" xfId="0" applyFill="1" applyBorder="1">
      <alignment vertical="center"/>
    </xf>
    <xf numFmtId="0" fontId="14" fillId="6" borderId="0" xfId="0" applyFont="1" applyFill="1" applyAlignment="1">
      <alignment horizontal="center" vertical="center"/>
    </xf>
    <xf numFmtId="0" fontId="14" fillId="7" borderId="0" xfId="0" applyFont="1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14" fillId="9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3" fillId="5" borderId="0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 vertical="center"/>
    </xf>
    <xf numFmtId="0" fontId="0" fillId="5" borderId="0" xfId="0" applyFill="1">
      <alignment vertical="center"/>
    </xf>
    <xf numFmtId="0" fontId="8" fillId="5" borderId="0" xfId="0" applyFont="1" applyFill="1">
      <alignment vertical="center"/>
    </xf>
    <xf numFmtId="0" fontId="0" fillId="5" borderId="28" xfId="0" applyFill="1" applyBorder="1" applyAlignment="1">
      <alignment horizontal="right" vertical="center"/>
    </xf>
    <xf numFmtId="0" fontId="16" fillId="5" borderId="28" xfId="0" applyFont="1" applyFill="1" applyBorder="1" applyAlignment="1">
      <alignment vertical="center"/>
    </xf>
    <xf numFmtId="0" fontId="11" fillId="5" borderId="28" xfId="0" applyFont="1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11" borderId="15" xfId="0" applyFill="1" applyBorder="1" applyAlignment="1" applyProtection="1">
      <alignment horizontal="center" vertical="center"/>
      <protection locked="0"/>
    </xf>
    <xf numFmtId="0" fontId="0" fillId="11" borderId="16" xfId="0" applyFill="1" applyBorder="1" applyAlignment="1" applyProtection="1">
      <alignment horizontal="center" vertical="center"/>
      <protection locked="0"/>
    </xf>
    <xf numFmtId="0" fontId="0" fillId="11" borderId="17" xfId="0" applyFill="1" applyBorder="1" applyAlignment="1" applyProtection="1">
      <alignment horizontal="center" vertical="center"/>
      <protection locked="0"/>
    </xf>
    <xf numFmtId="0" fontId="0" fillId="11" borderId="18" xfId="0" applyFill="1" applyBorder="1" applyAlignment="1" applyProtection="1">
      <alignment horizontal="center" vertical="center"/>
      <protection locked="0"/>
    </xf>
    <xf numFmtId="0" fontId="0" fillId="11" borderId="19" xfId="0" applyFill="1" applyBorder="1" applyAlignment="1" applyProtection="1">
      <alignment horizontal="center" vertical="center"/>
      <protection locked="0"/>
    </xf>
    <xf numFmtId="0" fontId="0" fillId="11" borderId="5" xfId="0" applyFill="1" applyBorder="1" applyAlignment="1" applyProtection="1">
      <alignment horizontal="center" vertical="center"/>
      <protection locked="0"/>
    </xf>
    <xf numFmtId="0" fontId="0" fillId="11" borderId="30" xfId="0" applyFill="1" applyBorder="1" applyAlignment="1" applyProtection="1">
      <alignment horizontal="center" vertical="center"/>
      <protection locked="0"/>
    </xf>
    <xf numFmtId="0" fontId="0" fillId="11" borderId="29" xfId="0" applyFill="1" applyBorder="1" applyAlignment="1" applyProtection="1">
      <alignment horizontal="center" vertical="center"/>
      <protection locked="0"/>
    </xf>
    <xf numFmtId="0" fontId="0" fillId="11" borderId="41" xfId="0" applyFill="1" applyBorder="1" applyAlignment="1" applyProtection="1">
      <alignment horizontal="center" vertical="center"/>
      <protection locked="0"/>
    </xf>
    <xf numFmtId="0" fontId="0" fillId="11" borderId="20" xfId="0" applyFill="1" applyBorder="1" applyAlignment="1" applyProtection="1">
      <alignment horizontal="center" vertical="center"/>
      <protection locked="0"/>
    </xf>
    <xf numFmtId="0" fontId="0" fillId="11" borderId="21" xfId="0" applyFill="1" applyBorder="1" applyAlignment="1" applyProtection="1">
      <alignment horizontal="center" vertical="center"/>
      <protection locked="0"/>
    </xf>
    <xf numFmtId="0" fontId="0" fillId="11" borderId="22" xfId="0" applyFill="1" applyBorder="1" applyAlignment="1" applyProtection="1">
      <alignment horizontal="center" vertical="center"/>
      <protection locked="0"/>
    </xf>
    <xf numFmtId="0" fontId="0" fillId="11" borderId="23" xfId="0" applyFill="1" applyBorder="1" applyAlignment="1" applyProtection="1">
      <alignment horizontal="center" vertical="center"/>
      <protection locked="0"/>
    </xf>
    <xf numFmtId="0" fontId="0" fillId="11" borderId="6" xfId="0" applyFill="1" applyBorder="1" applyAlignment="1" applyProtection="1">
      <alignment horizontal="center" vertical="center"/>
      <protection locked="0"/>
    </xf>
    <xf numFmtId="0" fontId="0" fillId="11" borderId="24" xfId="0" applyFill="1" applyBorder="1" applyAlignment="1" applyProtection="1">
      <alignment horizontal="center" vertical="center"/>
      <protection locked="0"/>
    </xf>
    <xf numFmtId="0" fontId="8" fillId="11" borderId="34" xfId="0" applyFont="1" applyFill="1" applyBorder="1" applyAlignment="1">
      <alignment horizontal="center" vertical="center"/>
    </xf>
    <xf numFmtId="0" fontId="0" fillId="11" borderId="10" xfId="0" applyFill="1" applyBorder="1" applyAlignment="1">
      <alignment horizontal="center" vertical="center"/>
    </xf>
    <xf numFmtId="0" fontId="0" fillId="11" borderId="9" xfId="0" applyFill="1" applyBorder="1" applyAlignment="1">
      <alignment horizontal="center" vertical="center"/>
    </xf>
    <xf numFmtId="0" fontId="0" fillId="11" borderId="11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17" fillId="5" borderId="0" xfId="0" applyFont="1" applyFill="1">
      <alignment vertical="center"/>
    </xf>
    <xf numFmtId="0" fontId="0" fillId="0" borderId="0" xfId="0" applyAlignment="1">
      <alignment horizontal="left" vertical="top"/>
    </xf>
    <xf numFmtId="0" fontId="18" fillId="0" borderId="17" xfId="0" applyFont="1" applyBorder="1" applyAlignment="1">
      <alignment horizontal="left" vertical="top" wrapText="1"/>
    </xf>
    <xf numFmtId="0" fontId="22" fillId="0" borderId="17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23" fillId="0" borderId="17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top"/>
    </xf>
    <xf numFmtId="0" fontId="8" fillId="0" borderId="0" xfId="0" applyFont="1" applyFill="1" applyBorder="1" applyAlignment="1">
      <alignment horizontal="left" vertical="center"/>
    </xf>
    <xf numFmtId="0" fontId="0" fillId="0" borderId="17" xfId="0" applyBorder="1">
      <alignment vertical="center"/>
    </xf>
    <xf numFmtId="0" fontId="6" fillId="0" borderId="17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top" wrapText="1"/>
    </xf>
    <xf numFmtId="0" fontId="0" fillId="12" borderId="17" xfId="0" applyFill="1" applyBorder="1" applyAlignment="1">
      <alignment horizontal="center" vertical="top"/>
    </xf>
    <xf numFmtId="0" fontId="0" fillId="12" borderId="17" xfId="0" applyFill="1" applyBorder="1" applyAlignment="1">
      <alignment horizontal="center" vertical="top" wrapText="1"/>
    </xf>
    <xf numFmtId="0" fontId="0" fillId="12" borderId="17" xfId="0" applyFill="1" applyBorder="1">
      <alignment vertical="center"/>
    </xf>
    <xf numFmtId="0" fontId="8" fillId="2" borderId="43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11" borderId="38" xfId="0" applyFont="1" applyFill="1" applyBorder="1" applyAlignment="1">
      <alignment horizontal="center" vertical="center"/>
    </xf>
    <xf numFmtId="0" fontId="8" fillId="11" borderId="39" xfId="0" applyFont="1" applyFill="1" applyBorder="1" applyAlignment="1">
      <alignment horizontal="center" vertical="center"/>
    </xf>
    <xf numFmtId="0" fontId="8" fillId="11" borderId="44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10" borderId="38" xfId="0" applyFont="1" applyFill="1" applyBorder="1" applyAlignment="1">
      <alignment horizontal="center" vertical="center"/>
    </xf>
    <xf numFmtId="0" fontId="8" fillId="10" borderId="44" xfId="0" applyFont="1" applyFill="1" applyBorder="1" applyAlignment="1">
      <alignment horizontal="center" vertical="center"/>
    </xf>
    <xf numFmtId="0" fontId="15" fillId="6" borderId="38" xfId="0" applyFont="1" applyFill="1" applyBorder="1" applyAlignment="1">
      <alignment horizontal="center" vertical="center"/>
    </xf>
    <xf numFmtId="0" fontId="15" fillId="6" borderId="39" xfId="0" applyFont="1" applyFill="1" applyBorder="1" applyAlignment="1">
      <alignment horizontal="center" vertical="center"/>
    </xf>
    <xf numFmtId="0" fontId="15" fillId="6" borderId="42" xfId="0" applyFont="1" applyFill="1" applyBorder="1" applyAlignment="1">
      <alignment horizontal="center" vertical="center"/>
    </xf>
    <xf numFmtId="0" fontId="8" fillId="10" borderId="43" xfId="0" applyFont="1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2" xfId="0" applyFont="1" applyFill="1" applyBorder="1" applyAlignment="1">
      <alignment horizontal="center" vertical="center"/>
    </xf>
    <xf numFmtId="0" fontId="15" fillId="7" borderId="39" xfId="0" applyFont="1" applyFill="1" applyBorder="1" applyAlignment="1">
      <alignment horizontal="center" vertical="center"/>
    </xf>
    <xf numFmtId="0" fontId="15" fillId="7" borderId="4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15" fillId="7" borderId="38" xfId="0" applyFont="1" applyFill="1" applyBorder="1" applyAlignment="1">
      <alignment horizontal="center" vertical="center"/>
    </xf>
    <xf numFmtId="0" fontId="15" fillId="7" borderId="44" xfId="0" applyFont="1" applyFill="1" applyBorder="1" applyAlignment="1">
      <alignment horizontal="center" vertical="center"/>
    </xf>
    <xf numFmtId="0" fontId="15" fillId="7" borderId="43" xfId="0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44" xfId="0" applyFont="1" applyFill="1" applyBorder="1" applyAlignment="1">
      <alignment horizontal="center" vertical="center"/>
    </xf>
    <xf numFmtId="0" fontId="6" fillId="2" borderId="63" xfId="0" applyFont="1" applyFill="1" applyBorder="1" applyAlignment="1">
      <alignment horizontal="center" vertical="center" wrapText="1"/>
    </xf>
    <xf numFmtId="0" fontId="6" fillId="2" borderId="54" xfId="0" applyFont="1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6" fillId="2" borderId="5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2" borderId="60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62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</cellXfs>
  <cellStyles count="2">
    <cellStyle name="標準" xfId="0" builtinId="0"/>
    <cellStyle name="標準_瀬戸内コート割" xfId="1"/>
  </cellStyles>
  <dxfs count="121">
    <dxf>
      <font>
        <strike val="0"/>
      </font>
      <fill>
        <patternFill>
          <bgColor theme="6" tint="0.79998168889431442"/>
        </patternFill>
      </fill>
    </dxf>
    <dxf>
      <font>
        <b/>
        <i val="0"/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ndense val="0"/>
        <extend val="0"/>
        <color indexed="12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ndense val="0"/>
        <extend val="0"/>
        <color indexed="12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ndense val="0"/>
        <extend val="0"/>
        <color indexed="12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ndense val="0"/>
        <extend val="0"/>
        <color indexed="12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ndense val="0"/>
        <extend val="0"/>
        <color indexed="12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ndense val="0"/>
        <extend val="0"/>
        <color indexed="12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ndense val="0"/>
        <extend val="0"/>
        <color indexed="12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ndense val="0"/>
        <extend val="0"/>
        <color indexed="12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ndense val="0"/>
        <extend val="0"/>
        <color indexed="12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ndense val="0"/>
        <extend val="0"/>
        <color indexed="12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ndense val="0"/>
        <extend val="0"/>
        <color indexed="12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ndense val="0"/>
        <extend val="0"/>
        <color indexed="12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 enableFormatConditionsCalculation="0">
    <tabColor indexed="10"/>
  </sheetPr>
  <dimension ref="A1:AY117"/>
  <sheetViews>
    <sheetView tabSelected="1" zoomScale="75" zoomScaleNormal="75" zoomScaleSheetLayoutView="75" workbookViewId="0">
      <pane xSplit="2" topLeftCell="C1" activePane="topRight" state="frozenSplit"/>
      <selection activeCell="F26" sqref="F26"/>
      <selection pane="topRight" activeCell="M56" sqref="M56"/>
    </sheetView>
  </sheetViews>
  <sheetFormatPr defaultRowHeight="13.5"/>
  <cols>
    <col min="1" max="1" width="2.5" customWidth="1"/>
    <col min="5" max="5" width="4.125" style="80" customWidth="1"/>
    <col min="6" max="7" width="4.625" customWidth="1"/>
    <col min="8" max="8" width="4.125" style="80" customWidth="1"/>
    <col min="11" max="11" width="2.625" customWidth="1"/>
    <col min="15" max="15" width="4.125" customWidth="1"/>
    <col min="16" max="17" width="4.625" customWidth="1"/>
    <col min="18" max="18" width="4.125" customWidth="1"/>
    <col min="21" max="21" width="2.625" customWidth="1"/>
    <col min="25" max="25" width="4.125" customWidth="1"/>
    <col min="26" max="27" width="4.625" customWidth="1"/>
    <col min="28" max="28" width="4.125" customWidth="1"/>
    <col min="31" max="31" width="2.625" customWidth="1"/>
    <col min="35" max="35" width="4.125" customWidth="1"/>
    <col min="36" max="37" width="4.625" customWidth="1"/>
    <col min="38" max="38" width="4.125" customWidth="1"/>
    <col min="41" max="41" width="2.625" customWidth="1"/>
    <col min="45" max="45" width="4.125" customWidth="1"/>
    <col min="46" max="47" width="4.625" customWidth="1"/>
    <col min="48" max="48" width="4.125" customWidth="1"/>
    <col min="51" max="51" width="7" customWidth="1"/>
    <col min="52" max="52" width="5.375" customWidth="1"/>
  </cols>
  <sheetData>
    <row r="1" spans="1:42" ht="16.5" customHeight="1"/>
    <row r="2" spans="1:42" ht="18" customHeight="1">
      <c r="B2" s="50"/>
      <c r="L2" s="55"/>
      <c r="V2" s="55"/>
      <c r="AF2" s="55"/>
      <c r="AP2" s="55"/>
    </row>
    <row r="3" spans="1:42" ht="18" customHeight="1">
      <c r="A3" s="109"/>
      <c r="B3" s="107" t="s">
        <v>30</v>
      </c>
      <c r="C3" s="108"/>
      <c r="D3" s="109"/>
      <c r="E3" s="109"/>
      <c r="F3" s="109"/>
      <c r="G3" s="109"/>
      <c r="H3" s="109"/>
      <c r="I3" s="109"/>
      <c r="J3" s="109"/>
      <c r="K3" s="109"/>
      <c r="L3" s="55"/>
      <c r="V3" s="55"/>
      <c r="AF3" s="55"/>
      <c r="AP3" s="55"/>
    </row>
    <row r="4" spans="1:42" ht="18" customHeight="1">
      <c r="A4" s="109"/>
      <c r="B4" s="108"/>
      <c r="C4" s="110" t="s">
        <v>33</v>
      </c>
      <c r="D4" s="109"/>
      <c r="E4" s="109"/>
      <c r="F4" s="109"/>
      <c r="G4" s="109"/>
      <c r="H4" s="109"/>
      <c r="I4" s="109"/>
      <c r="J4" s="109"/>
      <c r="K4" s="109"/>
      <c r="L4" s="55"/>
      <c r="V4" s="55"/>
      <c r="AF4" s="55"/>
      <c r="AP4" s="55"/>
    </row>
    <row r="5" spans="1:42" ht="18" customHeight="1">
      <c r="A5" s="109"/>
      <c r="B5" s="109"/>
      <c r="C5" s="137" t="s">
        <v>35</v>
      </c>
      <c r="D5" s="109"/>
      <c r="E5" s="109"/>
      <c r="F5" s="109"/>
      <c r="G5" s="109"/>
      <c r="H5" s="109"/>
      <c r="I5" s="109"/>
      <c r="J5" s="109"/>
      <c r="K5" s="109"/>
      <c r="L5" s="55"/>
      <c r="V5" s="55"/>
      <c r="AF5" s="55"/>
      <c r="AP5" s="55"/>
    </row>
    <row r="6" spans="1:42" ht="18" customHeight="1" thickBot="1">
      <c r="A6" s="109"/>
      <c r="B6" s="109"/>
      <c r="C6" s="137" t="s">
        <v>34</v>
      </c>
      <c r="D6" s="109"/>
      <c r="E6" s="109"/>
      <c r="F6" s="109"/>
      <c r="G6" s="109"/>
      <c r="H6" s="109"/>
      <c r="I6" s="109"/>
      <c r="J6" s="109"/>
      <c r="K6" s="109"/>
      <c r="L6" s="55"/>
      <c r="V6" s="55"/>
      <c r="AF6" s="55"/>
      <c r="AP6" s="55"/>
    </row>
    <row r="7" spans="1:42" ht="18" customHeight="1" thickBot="1">
      <c r="A7" s="109"/>
      <c r="B7" s="130"/>
      <c r="C7" s="153" t="s">
        <v>28</v>
      </c>
      <c r="D7" s="154"/>
      <c r="E7" s="91" t="s">
        <v>29</v>
      </c>
      <c r="F7" s="153" t="s">
        <v>27</v>
      </c>
      <c r="G7" s="154"/>
      <c r="H7" s="92" t="s">
        <v>29</v>
      </c>
      <c r="I7" s="153" t="s">
        <v>28</v>
      </c>
      <c r="J7" s="155"/>
      <c r="K7" s="109"/>
      <c r="L7" s="55"/>
      <c r="V7" s="55"/>
      <c r="AF7" s="55"/>
      <c r="AP7" s="55"/>
    </row>
    <row r="8" spans="1:42" ht="18" customHeight="1" thickTop="1">
      <c r="A8" s="109"/>
      <c r="B8" s="131" t="s">
        <v>5</v>
      </c>
      <c r="C8" s="115" t="s">
        <v>31</v>
      </c>
      <c r="D8" s="116" t="s">
        <v>32</v>
      </c>
      <c r="E8" s="86"/>
      <c r="F8" s="116">
        <v>6</v>
      </c>
      <c r="G8" s="121">
        <v>4</v>
      </c>
      <c r="H8" s="88"/>
      <c r="I8" s="124" t="s">
        <v>31</v>
      </c>
      <c r="J8" s="125" t="s">
        <v>32</v>
      </c>
      <c r="K8" s="109"/>
      <c r="L8" s="55"/>
      <c r="V8" s="55"/>
      <c r="AF8" s="55"/>
      <c r="AP8" s="55"/>
    </row>
    <row r="9" spans="1:42" ht="18" customHeight="1">
      <c r="A9" s="109"/>
      <c r="B9" s="132" t="s">
        <v>6</v>
      </c>
      <c r="C9" s="117"/>
      <c r="D9" s="118"/>
      <c r="E9" s="86">
        <v>3</v>
      </c>
      <c r="F9" s="116">
        <v>6</v>
      </c>
      <c r="G9" s="122">
        <v>7</v>
      </c>
      <c r="H9" s="89">
        <v>7</v>
      </c>
      <c r="I9" s="126"/>
      <c r="J9" s="127"/>
      <c r="K9" s="109"/>
      <c r="L9" s="55"/>
      <c r="V9" s="55"/>
      <c r="AF9" s="55"/>
      <c r="AP9" s="55"/>
    </row>
    <row r="10" spans="1:42" ht="18" customHeight="1">
      <c r="A10" s="109"/>
      <c r="B10" s="132" t="s">
        <v>7</v>
      </c>
      <c r="C10" s="117"/>
      <c r="D10" s="118"/>
      <c r="E10" s="86"/>
      <c r="F10" s="116"/>
      <c r="G10" s="122"/>
      <c r="H10" s="89"/>
      <c r="I10" s="126"/>
      <c r="J10" s="127"/>
      <c r="K10" s="109"/>
      <c r="L10" s="55"/>
      <c r="V10" s="55"/>
      <c r="AF10" s="55"/>
      <c r="AP10" s="55"/>
    </row>
    <row r="11" spans="1:42" ht="18" customHeight="1">
      <c r="A11" s="109"/>
      <c r="B11" s="131" t="s">
        <v>20</v>
      </c>
      <c r="C11" s="115"/>
      <c r="D11" s="116"/>
      <c r="E11" s="86"/>
      <c r="F11" s="116"/>
      <c r="G11" s="122"/>
      <c r="H11" s="90"/>
      <c r="I11" s="124"/>
      <c r="J11" s="125"/>
      <c r="K11" s="109"/>
      <c r="L11" s="55"/>
      <c r="V11" s="55"/>
      <c r="AF11" s="55"/>
      <c r="AP11" s="55"/>
    </row>
    <row r="12" spans="1:42" ht="18" customHeight="1">
      <c r="A12" s="109"/>
      <c r="B12" s="131" t="s">
        <v>8</v>
      </c>
      <c r="C12" s="115"/>
      <c r="D12" s="116"/>
      <c r="E12" s="86"/>
      <c r="F12" s="116"/>
      <c r="G12" s="122"/>
      <c r="H12" s="90"/>
      <c r="I12" s="124"/>
      <c r="J12" s="125"/>
      <c r="K12" s="109"/>
      <c r="L12" s="55"/>
      <c r="V12" s="55"/>
      <c r="AF12" s="55"/>
      <c r="AP12" s="55"/>
    </row>
    <row r="13" spans="1:42" ht="18" customHeight="1">
      <c r="A13" s="109"/>
      <c r="B13" s="133" t="s">
        <v>9</v>
      </c>
      <c r="C13" s="119"/>
      <c r="D13" s="120"/>
      <c r="E13" s="87"/>
      <c r="F13" s="116"/>
      <c r="G13" s="123"/>
      <c r="H13" s="88"/>
      <c r="I13" s="128"/>
      <c r="J13" s="129"/>
      <c r="K13" s="109"/>
      <c r="L13" s="55"/>
      <c r="V13" s="55"/>
      <c r="AF13" s="55"/>
      <c r="AP13" s="55"/>
    </row>
    <row r="14" spans="1:42" ht="18" customHeight="1" thickBot="1">
      <c r="A14" s="109"/>
      <c r="B14" s="19" t="s">
        <v>4</v>
      </c>
      <c r="C14" s="20"/>
      <c r="D14" s="20"/>
      <c r="E14" s="78"/>
      <c r="F14" s="21">
        <f>SUM(F8:F13)</f>
        <v>12</v>
      </c>
      <c r="G14" s="35">
        <f>SUM(G8:G13)</f>
        <v>11</v>
      </c>
      <c r="H14" s="79"/>
      <c r="I14" s="20"/>
      <c r="J14" s="22"/>
      <c r="K14" s="109"/>
      <c r="L14" s="55"/>
      <c r="V14" s="55"/>
      <c r="AF14" s="55"/>
      <c r="AP14" s="55"/>
    </row>
    <row r="15" spans="1:42" ht="18" customHeight="1">
      <c r="A15" s="109"/>
      <c r="B15" s="111"/>
      <c r="C15" s="111"/>
      <c r="D15" s="111"/>
      <c r="E15" s="111"/>
      <c r="F15" s="112" t="s">
        <v>36</v>
      </c>
      <c r="G15" s="113"/>
      <c r="H15" s="113"/>
      <c r="I15" s="114"/>
      <c r="J15" s="114"/>
      <c r="K15" s="109"/>
      <c r="L15" s="55"/>
      <c r="V15" s="55"/>
      <c r="AF15" s="55"/>
      <c r="AP15" s="55"/>
    </row>
    <row r="16" spans="1:42" ht="18" customHeight="1">
      <c r="B16" s="93"/>
      <c r="C16" s="93"/>
      <c r="D16" s="93"/>
      <c r="E16" s="93"/>
      <c r="F16" s="106"/>
      <c r="G16" s="94"/>
      <c r="H16" s="94"/>
      <c r="I16" s="40"/>
      <c r="J16" s="40"/>
      <c r="L16" s="55"/>
      <c r="V16" s="55"/>
      <c r="AF16" s="55"/>
      <c r="AP16" s="55"/>
    </row>
    <row r="17" spans="1:51" ht="18" customHeight="1">
      <c r="B17" s="135" t="s">
        <v>40</v>
      </c>
      <c r="C17" s="93"/>
      <c r="D17" s="93"/>
      <c r="E17" s="93"/>
      <c r="F17" s="106"/>
      <c r="I17" s="40"/>
      <c r="K17" s="134"/>
      <c r="L17" s="55"/>
      <c r="V17" s="55"/>
      <c r="AF17" s="55"/>
      <c r="AP17" s="55"/>
    </row>
    <row r="18" spans="1:51" ht="18" customHeight="1">
      <c r="B18" s="135" t="s">
        <v>41</v>
      </c>
      <c r="C18" s="93"/>
      <c r="D18" s="93"/>
      <c r="E18" s="93"/>
      <c r="F18" s="106"/>
      <c r="I18" s="40"/>
      <c r="J18" s="104" t="s">
        <v>15</v>
      </c>
      <c r="K18" s="104">
        <f t="shared" ref="K18:K23" si="0">COUNTIF($C$29:$AX$64,$J18)</f>
        <v>4</v>
      </c>
      <c r="V18" s="55"/>
      <c r="AF18" s="55"/>
      <c r="AP18" s="55"/>
    </row>
    <row r="19" spans="1:51" ht="18" customHeight="1">
      <c r="B19" s="135" t="s">
        <v>42</v>
      </c>
      <c r="C19" s="93"/>
      <c r="D19" s="93"/>
      <c r="E19" s="93"/>
      <c r="F19" s="106"/>
      <c r="I19" s="40"/>
      <c r="J19" s="105" t="s">
        <v>16</v>
      </c>
      <c r="K19" s="105">
        <f t="shared" si="0"/>
        <v>1</v>
      </c>
      <c r="L19" s="43" t="s">
        <v>21</v>
      </c>
      <c r="M19" s="47" t="s">
        <v>37</v>
      </c>
      <c r="V19" s="55"/>
      <c r="AF19" s="55"/>
      <c r="AP19" s="55"/>
    </row>
    <row r="20" spans="1:51" ht="18" customHeight="1">
      <c r="B20" s="135" t="s">
        <v>43</v>
      </c>
      <c r="C20" s="93"/>
      <c r="D20" s="93"/>
      <c r="E20" s="93"/>
      <c r="F20" s="106"/>
      <c r="I20" s="40"/>
      <c r="J20" s="100" t="s">
        <v>17</v>
      </c>
      <c r="K20" s="100">
        <f t="shared" si="0"/>
        <v>1</v>
      </c>
      <c r="M20" s="45" t="s">
        <v>38</v>
      </c>
      <c r="V20" s="55"/>
      <c r="AF20" s="55"/>
      <c r="AP20" s="55"/>
    </row>
    <row r="21" spans="1:51" ht="18" customHeight="1">
      <c r="B21" s="135"/>
      <c r="C21" s="93"/>
      <c r="D21" s="93"/>
      <c r="E21" s="93"/>
      <c r="F21" s="106"/>
      <c r="I21" s="40"/>
      <c r="J21" s="101" t="s">
        <v>18</v>
      </c>
      <c r="K21" s="101">
        <f t="shared" si="0"/>
        <v>1</v>
      </c>
      <c r="L21" s="43"/>
      <c r="M21" s="44" t="s">
        <v>23</v>
      </c>
      <c r="V21" s="55"/>
      <c r="AF21" s="55"/>
      <c r="AP21" s="55"/>
    </row>
    <row r="22" spans="1:51" ht="18" customHeight="1">
      <c r="B22" s="135"/>
      <c r="C22" s="93"/>
      <c r="D22" s="93"/>
      <c r="E22" s="93"/>
      <c r="F22" s="106"/>
      <c r="I22" s="40"/>
      <c r="J22" s="102" t="s">
        <v>19</v>
      </c>
      <c r="K22" s="102">
        <f t="shared" si="0"/>
        <v>1</v>
      </c>
      <c r="L22" s="43"/>
      <c r="M22" s="44"/>
      <c r="V22" s="55"/>
      <c r="AF22" s="55"/>
      <c r="AP22" s="55"/>
    </row>
    <row r="23" spans="1:51" ht="18" customHeight="1">
      <c r="B23" s="136"/>
      <c r="C23" s="93"/>
      <c r="D23" s="93"/>
      <c r="E23" s="93"/>
      <c r="F23" s="106"/>
      <c r="I23" s="40"/>
      <c r="J23" s="103" t="s">
        <v>26</v>
      </c>
      <c r="K23" s="103">
        <f t="shared" si="0"/>
        <v>0</v>
      </c>
      <c r="L23" s="43" t="s">
        <v>22</v>
      </c>
      <c r="M23" s="45" t="s">
        <v>47</v>
      </c>
      <c r="V23" s="55"/>
      <c r="AF23" s="55"/>
      <c r="AP23" s="55"/>
    </row>
    <row r="24" spans="1:51" ht="18" customHeight="1">
      <c r="B24" s="136"/>
      <c r="C24" s="93"/>
      <c r="D24" s="93"/>
      <c r="E24" s="93"/>
      <c r="F24" s="106"/>
      <c r="G24" s="94"/>
      <c r="H24" s="94"/>
      <c r="I24" s="40"/>
      <c r="J24" s="40"/>
      <c r="K24" s="134" t="s">
        <v>39</v>
      </c>
      <c r="L24" s="45"/>
      <c r="M24" s="45" t="s">
        <v>48</v>
      </c>
      <c r="V24" s="55"/>
      <c r="AF24" s="55"/>
      <c r="AP24" s="55"/>
    </row>
    <row r="25" spans="1:51" ht="18" customHeight="1">
      <c r="B25" s="93"/>
      <c r="C25" s="93"/>
      <c r="D25" s="93"/>
      <c r="E25" s="93"/>
      <c r="F25" s="106"/>
      <c r="G25" s="94"/>
      <c r="H25" s="94"/>
      <c r="I25" s="40"/>
      <c r="J25" s="40"/>
      <c r="L25" s="43"/>
      <c r="M25" s="45"/>
      <c r="V25" s="55"/>
      <c r="AF25" s="55"/>
      <c r="AP25" s="55"/>
    </row>
    <row r="26" spans="1:51" ht="18" customHeight="1">
      <c r="B26" s="93"/>
      <c r="C26" s="93"/>
      <c r="D26" s="93"/>
      <c r="E26" s="93"/>
      <c r="F26" s="106"/>
      <c r="G26" s="94"/>
      <c r="H26" s="94"/>
      <c r="I26" s="40"/>
      <c r="J26" s="40"/>
      <c r="L26" s="43"/>
      <c r="M26" s="48"/>
      <c r="V26" s="55"/>
      <c r="AF26" s="55"/>
      <c r="AP26" s="55"/>
    </row>
    <row r="27" spans="1:51" ht="18" customHeight="1">
      <c r="B27" s="93"/>
      <c r="C27" s="144" t="s">
        <v>142</v>
      </c>
      <c r="D27" s="93"/>
      <c r="E27" s="93"/>
      <c r="F27" s="106"/>
      <c r="G27" s="94"/>
      <c r="H27" s="94"/>
      <c r="I27" s="40"/>
      <c r="J27" s="40"/>
      <c r="L27" s="43"/>
      <c r="M27" s="48" t="s">
        <v>143</v>
      </c>
      <c r="V27" s="55"/>
      <c r="W27" s="45" t="s">
        <v>144</v>
      </c>
      <c r="AF27" s="55"/>
      <c r="AG27" s="45" t="s">
        <v>145</v>
      </c>
      <c r="AP27" s="55"/>
    </row>
    <row r="28" spans="1:51" ht="18" customHeight="1" thickBot="1">
      <c r="B28" s="50"/>
      <c r="L28" s="55"/>
      <c r="V28" s="55"/>
      <c r="AF28" s="55"/>
      <c r="AP28" s="55"/>
    </row>
    <row r="29" spans="1:51" ht="18" customHeight="1" thickBot="1">
      <c r="A29" s="97"/>
      <c r="B29" s="70"/>
      <c r="C29" s="152" t="s">
        <v>15</v>
      </c>
      <c r="D29" s="156"/>
      <c r="E29" s="91" t="s">
        <v>29</v>
      </c>
      <c r="F29" s="164" t="s">
        <v>27</v>
      </c>
      <c r="G29" s="165"/>
      <c r="H29" s="92" t="s">
        <v>29</v>
      </c>
      <c r="I29" s="157" t="s">
        <v>16</v>
      </c>
      <c r="J29" s="158"/>
      <c r="K29" s="42"/>
      <c r="U29" s="42"/>
      <c r="AE29" s="42"/>
      <c r="AO29" s="42"/>
    </row>
    <row r="30" spans="1:51" ht="18" customHeight="1" thickTop="1">
      <c r="A30" s="98">
        <v>1</v>
      </c>
      <c r="B30" s="17" t="s">
        <v>5</v>
      </c>
      <c r="C30" s="23" t="s">
        <v>212</v>
      </c>
      <c r="D30" s="24" t="s">
        <v>210</v>
      </c>
      <c r="E30" s="86"/>
      <c r="F30" s="24">
        <v>2</v>
      </c>
      <c r="G30" s="53">
        <v>6</v>
      </c>
      <c r="H30" s="88"/>
      <c r="I30" s="29" t="s">
        <v>175</v>
      </c>
      <c r="J30" s="30" t="s">
        <v>250</v>
      </c>
      <c r="K30" s="1"/>
      <c r="L30" t="s">
        <v>251</v>
      </c>
      <c r="U30" s="1"/>
      <c r="AE30" s="1"/>
      <c r="AO30" s="1"/>
      <c r="AY30" s="51"/>
    </row>
    <row r="31" spans="1:51" ht="18" customHeight="1">
      <c r="A31" s="98">
        <v>2</v>
      </c>
      <c r="B31" s="16" t="s">
        <v>6</v>
      </c>
      <c r="C31" s="25" t="s">
        <v>230</v>
      </c>
      <c r="D31" s="26" t="s">
        <v>231</v>
      </c>
      <c r="E31" s="86"/>
      <c r="F31" s="24">
        <v>6</v>
      </c>
      <c r="G31" s="49">
        <v>2</v>
      </c>
      <c r="H31" s="89"/>
      <c r="I31" s="31" t="s">
        <v>236</v>
      </c>
      <c r="J31" s="32" t="s">
        <v>223</v>
      </c>
      <c r="K31" s="1"/>
      <c r="L31" t="s">
        <v>251</v>
      </c>
      <c r="U31" s="1"/>
      <c r="AE31" s="1"/>
      <c r="AO31" s="1"/>
      <c r="AY31" s="51"/>
    </row>
    <row r="32" spans="1:51" ht="18" customHeight="1">
      <c r="A32" s="98">
        <v>3</v>
      </c>
      <c r="B32" s="16" t="s">
        <v>7</v>
      </c>
      <c r="C32" s="25" t="s">
        <v>211</v>
      </c>
      <c r="D32" s="26" t="s">
        <v>214</v>
      </c>
      <c r="E32" s="86"/>
      <c r="F32" s="24">
        <v>6</v>
      </c>
      <c r="G32" s="49">
        <v>2</v>
      </c>
      <c r="H32" s="89"/>
      <c r="I32" s="31" t="s">
        <v>237</v>
      </c>
      <c r="J32" s="32" t="s">
        <v>238</v>
      </c>
      <c r="K32" s="1"/>
      <c r="L32" t="s">
        <v>251</v>
      </c>
      <c r="U32" s="1"/>
      <c r="AE32" s="1"/>
      <c r="AO32" s="1"/>
      <c r="AY32" s="51"/>
    </row>
    <row r="33" spans="1:51" ht="18" customHeight="1">
      <c r="A33" s="98">
        <v>4</v>
      </c>
      <c r="B33" s="17" t="s">
        <v>46</v>
      </c>
      <c r="C33" s="23" t="s">
        <v>219</v>
      </c>
      <c r="D33" s="24" t="s">
        <v>232</v>
      </c>
      <c r="E33" s="86"/>
      <c r="F33" s="24">
        <v>1</v>
      </c>
      <c r="G33" s="49">
        <v>6</v>
      </c>
      <c r="H33" s="90"/>
      <c r="I33" s="29" t="s">
        <v>225</v>
      </c>
      <c r="J33" s="30" t="s">
        <v>182</v>
      </c>
      <c r="K33" s="1"/>
      <c r="L33" t="s">
        <v>251</v>
      </c>
      <c r="U33" s="1"/>
      <c r="AE33" s="1"/>
      <c r="AO33" s="1"/>
      <c r="AY33" s="51"/>
    </row>
    <row r="34" spans="1:51" ht="18" customHeight="1">
      <c r="A34" s="98">
        <v>5</v>
      </c>
      <c r="B34" s="17" t="s">
        <v>8</v>
      </c>
      <c r="C34" s="23" t="s">
        <v>233</v>
      </c>
      <c r="D34" s="24" t="s">
        <v>234</v>
      </c>
      <c r="E34" s="86"/>
      <c r="F34" s="24">
        <v>3</v>
      </c>
      <c r="G34" s="49">
        <v>6</v>
      </c>
      <c r="H34" s="90"/>
      <c r="I34" s="29" t="s">
        <v>184</v>
      </c>
      <c r="J34" s="30" t="s">
        <v>216</v>
      </c>
      <c r="K34" s="1"/>
      <c r="L34" t="s">
        <v>251</v>
      </c>
      <c r="U34" s="1"/>
      <c r="AE34" s="1"/>
      <c r="AO34" s="1"/>
      <c r="AY34" s="51"/>
    </row>
    <row r="35" spans="1:51" ht="18" customHeight="1">
      <c r="A35" s="98">
        <v>6</v>
      </c>
      <c r="B35" s="18" t="s">
        <v>45</v>
      </c>
      <c r="C35" s="27" t="s">
        <v>235</v>
      </c>
      <c r="D35" s="28" t="s">
        <v>218</v>
      </c>
      <c r="E35" s="87"/>
      <c r="F35" s="24">
        <v>1</v>
      </c>
      <c r="G35" s="49">
        <v>6</v>
      </c>
      <c r="H35" s="88"/>
      <c r="I35" s="33" t="s">
        <v>239</v>
      </c>
      <c r="J35" s="34" t="s">
        <v>236</v>
      </c>
      <c r="K35" s="1"/>
      <c r="L35" t="s">
        <v>251</v>
      </c>
      <c r="U35" s="1"/>
      <c r="AE35" s="1"/>
      <c r="AO35" s="1"/>
      <c r="AY35" s="51"/>
    </row>
    <row r="36" spans="1:51" ht="18" customHeight="1" thickBot="1">
      <c r="A36" s="99"/>
      <c r="B36" s="19" t="s">
        <v>4</v>
      </c>
      <c r="C36" s="20"/>
      <c r="D36" s="20"/>
      <c r="E36" s="81"/>
      <c r="F36" s="21">
        <f>SUM(F30:F35)</f>
        <v>19</v>
      </c>
      <c r="G36" s="35">
        <f>SUM(G30:G35)</f>
        <v>28</v>
      </c>
      <c r="H36" s="84"/>
      <c r="I36" s="52"/>
      <c r="J36" s="22"/>
      <c r="K36" s="1"/>
      <c r="U36" s="1"/>
      <c r="AE36" s="1"/>
      <c r="AO36" s="1"/>
    </row>
    <row r="37" spans="1:51" ht="14.25" thickBot="1">
      <c r="A37" s="38"/>
      <c r="B37" s="163"/>
      <c r="C37" s="163"/>
      <c r="D37" s="163"/>
      <c r="E37" s="82"/>
      <c r="F37" s="54"/>
      <c r="G37" s="54"/>
      <c r="H37" s="85"/>
      <c r="I37" s="39"/>
      <c r="J37" s="39"/>
      <c r="K37" s="40"/>
      <c r="U37" s="40"/>
      <c r="AE37" s="40"/>
      <c r="AO37" s="40"/>
    </row>
    <row r="38" spans="1:51" ht="18" customHeight="1" thickBot="1">
      <c r="A38" s="97"/>
      <c r="B38" s="70"/>
      <c r="C38" s="151" t="s">
        <v>15</v>
      </c>
      <c r="D38" s="152"/>
      <c r="E38" s="91" t="s">
        <v>29</v>
      </c>
      <c r="F38" s="164" t="s">
        <v>27</v>
      </c>
      <c r="G38" s="165"/>
      <c r="H38" s="92" t="s">
        <v>29</v>
      </c>
      <c r="I38" s="160" t="s">
        <v>17</v>
      </c>
      <c r="J38" s="161"/>
      <c r="K38" s="42"/>
      <c r="U38" s="42"/>
      <c r="AE38" s="42"/>
      <c r="AO38" s="42"/>
    </row>
    <row r="39" spans="1:51" ht="18" customHeight="1" thickTop="1">
      <c r="A39" s="98">
        <v>1</v>
      </c>
      <c r="B39" s="17" t="s">
        <v>5</v>
      </c>
      <c r="C39" s="23" t="s">
        <v>212</v>
      </c>
      <c r="D39" s="24" t="s">
        <v>231</v>
      </c>
      <c r="E39" s="86"/>
      <c r="F39" s="24">
        <v>6</v>
      </c>
      <c r="G39" s="53">
        <v>5</v>
      </c>
      <c r="H39" s="88"/>
      <c r="I39" s="23" t="s">
        <v>200</v>
      </c>
      <c r="J39" s="30" t="s">
        <v>201</v>
      </c>
      <c r="K39" s="1"/>
      <c r="L39" t="s">
        <v>251</v>
      </c>
      <c r="U39" s="1"/>
      <c r="AE39" s="1"/>
      <c r="AO39" s="1"/>
    </row>
    <row r="40" spans="1:51" ht="18" customHeight="1">
      <c r="A40" s="98">
        <v>2</v>
      </c>
      <c r="B40" s="16" t="s">
        <v>6</v>
      </c>
      <c r="C40" s="25" t="s">
        <v>230</v>
      </c>
      <c r="D40" s="26" t="s">
        <v>235</v>
      </c>
      <c r="E40" s="86"/>
      <c r="F40" s="24">
        <v>6</v>
      </c>
      <c r="G40" s="49">
        <v>1</v>
      </c>
      <c r="H40" s="89"/>
      <c r="I40" s="25" t="s">
        <v>207</v>
      </c>
      <c r="J40" s="32" t="s">
        <v>202</v>
      </c>
      <c r="K40" s="1"/>
      <c r="L40" t="s">
        <v>251</v>
      </c>
      <c r="U40" s="1"/>
      <c r="AE40" s="1"/>
      <c r="AO40" s="1"/>
    </row>
    <row r="41" spans="1:51" ht="18" customHeight="1">
      <c r="A41" s="98">
        <v>3</v>
      </c>
      <c r="B41" s="16" t="s">
        <v>7</v>
      </c>
      <c r="C41" s="25" t="s">
        <v>248</v>
      </c>
      <c r="D41" s="26" t="s">
        <v>249</v>
      </c>
      <c r="E41" s="86"/>
      <c r="F41" s="24">
        <v>1</v>
      </c>
      <c r="G41" s="49">
        <v>6</v>
      </c>
      <c r="H41" s="89"/>
      <c r="I41" s="25" t="s">
        <v>170</v>
      </c>
      <c r="J41" s="32" t="s">
        <v>181</v>
      </c>
      <c r="K41" s="1"/>
      <c r="L41" t="s">
        <v>251</v>
      </c>
      <c r="U41" s="1"/>
      <c r="AE41" s="1"/>
      <c r="AO41" s="1"/>
    </row>
    <row r="42" spans="1:51" ht="18" customHeight="1">
      <c r="A42" s="98">
        <v>4</v>
      </c>
      <c r="B42" s="17" t="s">
        <v>46</v>
      </c>
      <c r="C42" s="23" t="s">
        <v>215</v>
      </c>
      <c r="D42" s="24" t="s">
        <v>216</v>
      </c>
      <c r="E42" s="86"/>
      <c r="F42" s="24">
        <v>6</v>
      </c>
      <c r="G42" s="49">
        <v>4</v>
      </c>
      <c r="H42" s="90"/>
      <c r="I42" s="23" t="s">
        <v>227</v>
      </c>
      <c r="J42" s="30" t="s">
        <v>229</v>
      </c>
      <c r="K42" s="1"/>
      <c r="L42" t="s">
        <v>251</v>
      </c>
      <c r="U42" s="1"/>
      <c r="AE42" s="1"/>
      <c r="AO42" s="1"/>
    </row>
    <row r="43" spans="1:51" ht="18" customHeight="1">
      <c r="A43" s="98">
        <v>5</v>
      </c>
      <c r="B43" s="17" t="s">
        <v>8</v>
      </c>
      <c r="C43" s="23" t="s">
        <v>217</v>
      </c>
      <c r="D43" s="24" t="s">
        <v>234</v>
      </c>
      <c r="E43" s="86"/>
      <c r="F43" s="24">
        <v>1</v>
      </c>
      <c r="G43" s="49">
        <v>6</v>
      </c>
      <c r="H43" s="90"/>
      <c r="I43" s="23" t="s">
        <v>205</v>
      </c>
      <c r="J43" s="30" t="s">
        <v>206</v>
      </c>
      <c r="K43" s="1"/>
      <c r="L43" t="s">
        <v>251</v>
      </c>
      <c r="U43" s="1"/>
      <c r="AE43" s="1"/>
      <c r="AO43" s="1"/>
    </row>
    <row r="44" spans="1:51" ht="18" customHeight="1">
      <c r="A44" s="98">
        <v>6</v>
      </c>
      <c r="B44" s="18" t="s">
        <v>45</v>
      </c>
      <c r="C44" s="27" t="s">
        <v>213</v>
      </c>
      <c r="D44" s="28" t="s">
        <v>233</v>
      </c>
      <c r="E44" s="87"/>
      <c r="F44" s="24">
        <v>2</v>
      </c>
      <c r="G44" s="49">
        <v>6</v>
      </c>
      <c r="H44" s="88"/>
      <c r="I44" s="27" t="s">
        <v>203</v>
      </c>
      <c r="J44" s="34" t="s">
        <v>228</v>
      </c>
      <c r="K44" s="1"/>
      <c r="L44" t="s">
        <v>251</v>
      </c>
      <c r="U44" s="1"/>
      <c r="AE44" s="1"/>
      <c r="AO44" s="1"/>
    </row>
    <row r="45" spans="1:51" ht="18" customHeight="1" thickBot="1">
      <c r="A45" s="99"/>
      <c r="B45" s="19" t="s">
        <v>4</v>
      </c>
      <c r="C45" s="20"/>
      <c r="D45" s="20"/>
      <c r="E45" s="81"/>
      <c r="F45" s="21">
        <f>SUM(F39:F44)</f>
        <v>22</v>
      </c>
      <c r="G45" s="35">
        <f>SUM(G39:G44)</f>
        <v>28</v>
      </c>
      <c r="H45" s="84"/>
      <c r="I45" s="52"/>
      <c r="J45" s="22"/>
      <c r="K45" s="1"/>
      <c r="U45" s="1"/>
      <c r="AE45" s="1"/>
      <c r="AO45" s="1"/>
    </row>
    <row r="46" spans="1:51" ht="14.25" thickBot="1">
      <c r="A46" s="38"/>
      <c r="B46" s="163"/>
      <c r="C46" s="163"/>
      <c r="D46" s="163"/>
      <c r="E46" s="82"/>
      <c r="F46" s="54"/>
      <c r="G46" s="54"/>
      <c r="H46" s="85"/>
      <c r="I46" s="39"/>
      <c r="J46" s="39"/>
      <c r="K46" s="40"/>
      <c r="U46" s="40"/>
      <c r="AE46" s="40"/>
      <c r="AO46" s="40"/>
    </row>
    <row r="47" spans="1:51" ht="18" customHeight="1" thickBot="1">
      <c r="A47" s="97"/>
      <c r="B47" s="70"/>
      <c r="C47" s="151" t="s">
        <v>15</v>
      </c>
      <c r="D47" s="152"/>
      <c r="E47" s="91" t="s">
        <v>29</v>
      </c>
      <c r="F47" s="164" t="s">
        <v>27</v>
      </c>
      <c r="G47" s="165"/>
      <c r="H47" s="92" t="s">
        <v>29</v>
      </c>
      <c r="I47" s="168" t="s">
        <v>18</v>
      </c>
      <c r="J47" s="169"/>
      <c r="K47" s="42"/>
      <c r="U47" s="42"/>
      <c r="AE47" s="42"/>
      <c r="AF47" s="42"/>
    </row>
    <row r="48" spans="1:51" ht="18" customHeight="1" thickTop="1">
      <c r="A48" s="98">
        <v>1</v>
      </c>
      <c r="B48" s="17" t="s">
        <v>5</v>
      </c>
      <c r="C48" s="23" t="s">
        <v>213</v>
      </c>
      <c r="D48" s="24" t="s">
        <v>230</v>
      </c>
      <c r="E48" s="86"/>
      <c r="F48" s="24">
        <v>6</v>
      </c>
      <c r="G48" s="53">
        <v>2</v>
      </c>
      <c r="H48" s="88"/>
      <c r="I48" s="29" t="s">
        <v>240</v>
      </c>
      <c r="J48" s="30" t="s">
        <v>187</v>
      </c>
      <c r="K48" s="1"/>
      <c r="L48" t="s">
        <v>251</v>
      </c>
      <c r="U48" s="1"/>
      <c r="AE48" s="1"/>
      <c r="AF48" s="1"/>
    </row>
    <row r="49" spans="1:32" ht="18" customHeight="1">
      <c r="A49" s="98">
        <v>2</v>
      </c>
      <c r="B49" s="16" t="s">
        <v>6</v>
      </c>
      <c r="C49" s="25" t="s">
        <v>231</v>
      </c>
      <c r="D49" s="26" t="s">
        <v>235</v>
      </c>
      <c r="E49" s="86"/>
      <c r="F49" s="24">
        <v>6</v>
      </c>
      <c r="G49" s="49">
        <v>1</v>
      </c>
      <c r="H49" s="89"/>
      <c r="I49" s="31" t="s">
        <v>189</v>
      </c>
      <c r="J49" s="32" t="s">
        <v>245</v>
      </c>
      <c r="K49" s="1"/>
      <c r="L49" t="s">
        <v>251</v>
      </c>
      <c r="U49" s="1"/>
      <c r="AE49" s="1"/>
      <c r="AF49" s="1"/>
    </row>
    <row r="50" spans="1:32" ht="18" customHeight="1">
      <c r="A50" s="98">
        <v>3</v>
      </c>
      <c r="B50" s="16" t="s">
        <v>7</v>
      </c>
      <c r="C50" s="25" t="s">
        <v>205</v>
      </c>
      <c r="D50" s="26" t="s">
        <v>248</v>
      </c>
      <c r="E50" s="86"/>
      <c r="F50" s="24">
        <v>6</v>
      </c>
      <c r="G50" s="49">
        <v>0</v>
      </c>
      <c r="H50" s="89"/>
      <c r="I50" s="31" t="s">
        <v>192</v>
      </c>
      <c r="J50" s="32" t="s">
        <v>243</v>
      </c>
      <c r="K50" s="1"/>
      <c r="L50" t="s">
        <v>251</v>
      </c>
      <c r="U50" s="1"/>
      <c r="AE50" s="1"/>
      <c r="AF50" s="1"/>
    </row>
    <row r="51" spans="1:32" ht="18" customHeight="1">
      <c r="A51" s="98">
        <v>4</v>
      </c>
      <c r="B51" s="17" t="s">
        <v>46</v>
      </c>
      <c r="C51" s="23" t="s">
        <v>219</v>
      </c>
      <c r="D51" s="24" t="s">
        <v>232</v>
      </c>
      <c r="E51" s="86"/>
      <c r="F51" s="24">
        <v>6</v>
      </c>
      <c r="G51" s="49">
        <v>4</v>
      </c>
      <c r="H51" s="90"/>
      <c r="I51" s="29" t="s">
        <v>193</v>
      </c>
      <c r="J51" s="30" t="s">
        <v>194</v>
      </c>
      <c r="K51" s="1"/>
      <c r="L51" t="s">
        <v>251</v>
      </c>
      <c r="U51" s="1"/>
      <c r="AE51" s="1"/>
      <c r="AF51" s="1"/>
    </row>
    <row r="52" spans="1:32" ht="18" customHeight="1">
      <c r="A52" s="98">
        <v>5</v>
      </c>
      <c r="B52" s="17" t="s">
        <v>8</v>
      </c>
      <c r="C52" s="23" t="s">
        <v>233</v>
      </c>
      <c r="D52" s="24" t="s">
        <v>218</v>
      </c>
      <c r="E52" s="86"/>
      <c r="F52" s="24">
        <v>2</v>
      </c>
      <c r="G52" s="49">
        <v>6</v>
      </c>
      <c r="H52" s="90"/>
      <c r="I52" s="29" t="s">
        <v>195</v>
      </c>
      <c r="J52" s="30" t="s">
        <v>196</v>
      </c>
      <c r="K52" s="1"/>
      <c r="L52" t="s">
        <v>251</v>
      </c>
      <c r="U52" s="1"/>
      <c r="AE52" s="1"/>
      <c r="AF52" s="1"/>
    </row>
    <row r="53" spans="1:32" ht="18" customHeight="1">
      <c r="A53" s="98">
        <v>6</v>
      </c>
      <c r="B53" s="18" t="s">
        <v>45</v>
      </c>
      <c r="C53" s="27" t="s">
        <v>249</v>
      </c>
      <c r="D53" s="28" t="s">
        <v>217</v>
      </c>
      <c r="E53" s="87"/>
      <c r="F53" s="24">
        <v>6</v>
      </c>
      <c r="G53" s="49">
        <v>3</v>
      </c>
      <c r="H53" s="88"/>
      <c r="I53" s="33" t="s">
        <v>197</v>
      </c>
      <c r="J53" s="34" t="s">
        <v>215</v>
      </c>
      <c r="K53" s="1"/>
      <c r="L53" t="s">
        <v>251</v>
      </c>
      <c r="U53" s="1"/>
      <c r="AE53" s="1"/>
      <c r="AF53" s="1"/>
    </row>
    <row r="54" spans="1:32" ht="18" customHeight="1" thickBot="1">
      <c r="A54" s="99"/>
      <c r="B54" s="19" t="s">
        <v>4</v>
      </c>
      <c r="C54" s="20"/>
      <c r="D54" s="20"/>
      <c r="E54" s="81"/>
      <c r="F54" s="21">
        <f>SUM(F48:F53)</f>
        <v>32</v>
      </c>
      <c r="G54" s="35">
        <f>SUM(G48:G53)</f>
        <v>16</v>
      </c>
      <c r="H54" s="84"/>
      <c r="I54" s="52"/>
      <c r="J54" s="22"/>
      <c r="K54" s="1"/>
      <c r="U54" s="1"/>
      <c r="AE54" s="1"/>
      <c r="AF54" s="1"/>
    </row>
    <row r="55" spans="1:32" ht="14.25" thickBot="1">
      <c r="A55" s="38"/>
      <c r="B55" s="163"/>
      <c r="C55" s="163"/>
      <c r="D55" s="163"/>
      <c r="E55" s="82"/>
      <c r="F55" s="54"/>
      <c r="G55" s="54"/>
      <c r="H55" s="85"/>
      <c r="I55" s="39"/>
      <c r="J55" s="39"/>
      <c r="K55" s="40"/>
      <c r="L55" s="163"/>
      <c r="M55" s="163"/>
      <c r="N55" s="163"/>
      <c r="O55" s="58"/>
      <c r="P55" s="54"/>
      <c r="Q55" s="54"/>
      <c r="R55" s="54"/>
      <c r="S55" s="39"/>
      <c r="T55" s="39"/>
      <c r="U55" s="40"/>
      <c r="AE55" s="40"/>
      <c r="AF55" s="40"/>
    </row>
    <row r="56" spans="1:32" ht="18" customHeight="1" thickBot="1">
      <c r="A56" s="97"/>
      <c r="B56" s="70"/>
      <c r="C56" s="151" t="s">
        <v>15</v>
      </c>
      <c r="D56" s="152"/>
      <c r="E56" s="91" t="s">
        <v>29</v>
      </c>
      <c r="F56" s="164" t="s">
        <v>27</v>
      </c>
      <c r="G56" s="165"/>
      <c r="H56" s="92" t="s">
        <v>29</v>
      </c>
      <c r="I56" s="166" t="s">
        <v>19</v>
      </c>
      <c r="J56" s="167"/>
      <c r="K56" s="42"/>
      <c r="U56" s="42"/>
    </row>
    <row r="57" spans="1:32" ht="18" customHeight="1" thickTop="1">
      <c r="A57" s="98">
        <v>1</v>
      </c>
      <c r="B57" s="17" t="s">
        <v>5</v>
      </c>
      <c r="C57" s="23" t="s">
        <v>210</v>
      </c>
      <c r="D57" s="24" t="s">
        <v>211</v>
      </c>
      <c r="E57" s="86"/>
      <c r="F57" s="24">
        <v>6</v>
      </c>
      <c r="G57" s="53">
        <v>1</v>
      </c>
      <c r="H57" s="88"/>
      <c r="I57" s="29" t="s">
        <v>158</v>
      </c>
      <c r="J57" s="30" t="s">
        <v>159</v>
      </c>
      <c r="K57" s="1"/>
      <c r="L57" t="s">
        <v>251</v>
      </c>
      <c r="U57" s="1"/>
    </row>
    <row r="58" spans="1:32" ht="18" customHeight="1">
      <c r="A58" s="98">
        <v>2</v>
      </c>
      <c r="B58" s="16" t="s">
        <v>6</v>
      </c>
      <c r="C58" s="25" t="s">
        <v>212</v>
      </c>
      <c r="D58" s="26" t="s">
        <v>213</v>
      </c>
      <c r="E58" s="86"/>
      <c r="F58" s="24">
        <v>6</v>
      </c>
      <c r="G58" s="49">
        <v>1</v>
      </c>
      <c r="H58" s="89"/>
      <c r="I58" s="31" t="s">
        <v>160</v>
      </c>
      <c r="J58" s="32" t="s">
        <v>161</v>
      </c>
      <c r="K58" s="1"/>
      <c r="L58" t="s">
        <v>251</v>
      </c>
      <c r="U58" s="1"/>
    </row>
    <row r="59" spans="1:32" ht="18" customHeight="1">
      <c r="A59" s="98">
        <v>3</v>
      </c>
      <c r="B59" s="16" t="s">
        <v>7</v>
      </c>
      <c r="C59" s="25" t="s">
        <v>214</v>
      </c>
      <c r="D59" s="26" t="s">
        <v>205</v>
      </c>
      <c r="E59" s="86"/>
      <c r="F59" s="24">
        <v>6</v>
      </c>
      <c r="G59" s="49">
        <v>0</v>
      </c>
      <c r="H59" s="89"/>
      <c r="I59" s="31" t="s">
        <v>162</v>
      </c>
      <c r="J59" s="32" t="s">
        <v>163</v>
      </c>
      <c r="K59" s="1"/>
      <c r="L59" t="s">
        <v>251</v>
      </c>
      <c r="U59" s="1"/>
    </row>
    <row r="60" spans="1:32" ht="18" customHeight="1">
      <c r="A60" s="98">
        <v>4</v>
      </c>
      <c r="B60" s="17" t="s">
        <v>46</v>
      </c>
      <c r="C60" s="23" t="s">
        <v>215</v>
      </c>
      <c r="D60" s="24" t="s">
        <v>216</v>
      </c>
      <c r="E60" s="86"/>
      <c r="F60" s="24">
        <v>6</v>
      </c>
      <c r="G60" s="49">
        <v>4</v>
      </c>
      <c r="H60" s="90"/>
      <c r="I60" s="29" t="s">
        <v>164</v>
      </c>
      <c r="J60" s="30" t="s">
        <v>165</v>
      </c>
      <c r="K60" s="1"/>
      <c r="L60" t="s">
        <v>251</v>
      </c>
      <c r="U60" s="1"/>
    </row>
    <row r="61" spans="1:32" ht="18" customHeight="1">
      <c r="A61" s="98">
        <v>5</v>
      </c>
      <c r="B61" s="17" t="s">
        <v>8</v>
      </c>
      <c r="C61" s="23" t="s">
        <v>217</v>
      </c>
      <c r="D61" s="24" t="s">
        <v>218</v>
      </c>
      <c r="E61" s="86"/>
      <c r="F61" s="24">
        <v>2</v>
      </c>
      <c r="G61" s="49">
        <v>6</v>
      </c>
      <c r="H61" s="90"/>
      <c r="I61" s="29" t="s">
        <v>166</v>
      </c>
      <c r="J61" s="30" t="s">
        <v>167</v>
      </c>
      <c r="K61" s="1"/>
      <c r="L61" t="s">
        <v>251</v>
      </c>
      <c r="U61" s="1"/>
    </row>
    <row r="62" spans="1:32" ht="18" customHeight="1">
      <c r="A62" s="98">
        <v>6</v>
      </c>
      <c r="B62" s="18" t="s">
        <v>45</v>
      </c>
      <c r="C62" s="27" t="s">
        <v>219</v>
      </c>
      <c r="D62" s="28" t="s">
        <v>220</v>
      </c>
      <c r="E62" s="87"/>
      <c r="F62" s="24">
        <v>6</v>
      </c>
      <c r="G62" s="49">
        <v>3</v>
      </c>
      <c r="H62" s="88"/>
      <c r="I62" s="33" t="s">
        <v>168</v>
      </c>
      <c r="J62" s="34" t="s">
        <v>169</v>
      </c>
      <c r="K62" s="1"/>
      <c r="L62" t="s">
        <v>251</v>
      </c>
      <c r="U62" s="1"/>
    </row>
    <row r="63" spans="1:32" ht="18" customHeight="1" thickBot="1">
      <c r="A63" s="99"/>
      <c r="B63" s="19" t="s">
        <v>4</v>
      </c>
      <c r="C63" s="20"/>
      <c r="D63" s="20"/>
      <c r="E63" s="81"/>
      <c r="F63" s="21">
        <f>SUM(F57:F62)</f>
        <v>32</v>
      </c>
      <c r="G63" s="35">
        <f>SUM(G57:G62)</f>
        <v>15</v>
      </c>
      <c r="H63" s="84"/>
      <c r="I63" s="52"/>
      <c r="J63" s="22"/>
      <c r="K63" s="1"/>
      <c r="U63" s="1"/>
    </row>
    <row r="64" spans="1:32" ht="18" thickBot="1">
      <c r="A64" s="38"/>
      <c r="B64" s="163"/>
      <c r="C64" s="163"/>
      <c r="D64" s="163"/>
      <c r="E64" s="82"/>
      <c r="F64" s="54"/>
      <c r="G64" s="54"/>
      <c r="H64" s="85"/>
      <c r="I64" s="39"/>
      <c r="J64" s="39"/>
      <c r="K64" s="40"/>
      <c r="Q64" s="43"/>
      <c r="R64" s="43"/>
      <c r="S64" s="45"/>
      <c r="U64" s="40"/>
      <c r="V64" s="45"/>
      <c r="W64" s="45"/>
      <c r="X64" s="45"/>
      <c r="Y64" s="45"/>
      <c r="Z64" s="45"/>
      <c r="AA64" s="45"/>
      <c r="AB64" s="45"/>
      <c r="AC64" s="45"/>
      <c r="AD64" s="45"/>
    </row>
    <row r="65" spans="1:49" ht="18" thickBot="1">
      <c r="A65" s="38"/>
      <c r="B65" s="71"/>
      <c r="C65" s="162" t="s">
        <v>16</v>
      </c>
      <c r="D65" s="157"/>
      <c r="E65" s="91" t="s">
        <v>29</v>
      </c>
      <c r="F65" s="164" t="s">
        <v>27</v>
      </c>
      <c r="G65" s="165"/>
      <c r="H65" s="92" t="s">
        <v>29</v>
      </c>
      <c r="I65" s="160" t="s">
        <v>17</v>
      </c>
      <c r="J65" s="161"/>
      <c r="K65" s="40"/>
      <c r="L65" s="45"/>
      <c r="M65" s="45"/>
      <c r="N65" s="45"/>
      <c r="O65" s="45"/>
      <c r="P65" s="45"/>
      <c r="Q65" s="45"/>
      <c r="R65" s="45"/>
      <c r="V65" s="45"/>
      <c r="W65" s="45"/>
      <c r="X65" s="45"/>
      <c r="Y65" s="45"/>
      <c r="Z65" s="45"/>
      <c r="AA65" s="45"/>
      <c r="AB65" s="45"/>
      <c r="AC65" s="45"/>
      <c r="AD65" s="45"/>
      <c r="AE65" s="40"/>
      <c r="AF65" s="170"/>
      <c r="AG65" s="170"/>
      <c r="AH65" s="170"/>
      <c r="AI65" s="93"/>
      <c r="AJ65" s="94"/>
      <c r="AK65" s="94"/>
      <c r="AL65" s="94"/>
      <c r="AM65" s="40"/>
      <c r="AN65" s="40"/>
      <c r="AO65" s="40"/>
      <c r="AP65" s="2"/>
    </row>
    <row r="66" spans="1:49" ht="17.25" customHeight="1" thickTop="1">
      <c r="B66" s="17" t="s">
        <v>5</v>
      </c>
      <c r="C66" s="23" t="s">
        <v>176</v>
      </c>
      <c r="D66" s="24" t="s">
        <v>221</v>
      </c>
      <c r="E66" s="86"/>
      <c r="F66" s="24">
        <v>3</v>
      </c>
      <c r="G66" s="53">
        <v>6</v>
      </c>
      <c r="H66" s="88"/>
      <c r="I66" s="29" t="s">
        <v>200</v>
      </c>
      <c r="J66" s="30" t="s">
        <v>203</v>
      </c>
      <c r="L66" s="45" t="s">
        <v>251</v>
      </c>
      <c r="M66" s="45"/>
      <c r="N66" s="45"/>
      <c r="O66" s="45"/>
      <c r="P66" s="45"/>
      <c r="Q66" s="45"/>
      <c r="R66" s="45"/>
      <c r="V66" s="45"/>
      <c r="W66" s="45"/>
      <c r="X66" s="45"/>
      <c r="Y66" s="45"/>
      <c r="Z66" s="45"/>
      <c r="AA66" s="45"/>
      <c r="AB66" s="45"/>
      <c r="AC66" s="45"/>
      <c r="AD66" s="45"/>
      <c r="AF66" s="2"/>
      <c r="AG66" s="2"/>
      <c r="AH66" s="2"/>
      <c r="AI66" s="2"/>
      <c r="AJ66" s="2"/>
      <c r="AK66" s="95"/>
      <c r="AL66" s="95"/>
      <c r="AM66" s="96"/>
      <c r="AN66" s="2"/>
      <c r="AO66" s="2"/>
      <c r="AP66" s="2"/>
    </row>
    <row r="67" spans="1:49" ht="17.25" customHeight="1">
      <c r="B67" s="16" t="s">
        <v>6</v>
      </c>
      <c r="C67" s="25" t="s">
        <v>222</v>
      </c>
      <c r="D67" s="26" t="s">
        <v>223</v>
      </c>
      <c r="E67" s="86"/>
      <c r="F67" s="24">
        <v>4</v>
      </c>
      <c r="G67" s="49">
        <v>6</v>
      </c>
      <c r="H67" s="89"/>
      <c r="I67" s="31" t="s">
        <v>181</v>
      </c>
      <c r="J67" s="32" t="s">
        <v>201</v>
      </c>
      <c r="L67" s="45" t="s">
        <v>251</v>
      </c>
      <c r="M67" s="45"/>
      <c r="N67" s="45"/>
      <c r="O67" s="45"/>
      <c r="P67" s="45"/>
      <c r="Q67" s="45"/>
      <c r="R67" s="45"/>
      <c r="S67" s="45"/>
      <c r="T67" s="45"/>
      <c r="V67" s="45"/>
      <c r="W67" s="45"/>
      <c r="X67" s="45"/>
      <c r="Y67" s="45"/>
      <c r="Z67" s="45"/>
      <c r="AA67" s="45"/>
      <c r="AB67" s="45"/>
      <c r="AC67" s="45"/>
      <c r="AD67" s="45"/>
      <c r="AK67" s="43"/>
      <c r="AL67" s="43"/>
      <c r="AM67" s="43"/>
      <c r="AU67" s="43"/>
      <c r="AV67" s="43"/>
      <c r="AW67" s="43"/>
    </row>
    <row r="68" spans="1:49" ht="17.25" customHeight="1">
      <c r="B68" s="16" t="s">
        <v>7</v>
      </c>
      <c r="C68" s="25" t="s">
        <v>179</v>
      </c>
      <c r="D68" s="26" t="s">
        <v>180</v>
      </c>
      <c r="E68" s="86"/>
      <c r="F68" s="24">
        <v>2</v>
      </c>
      <c r="G68" s="49">
        <v>6</v>
      </c>
      <c r="H68" s="89"/>
      <c r="I68" s="31" t="s">
        <v>170</v>
      </c>
      <c r="J68" s="32" t="s">
        <v>202</v>
      </c>
      <c r="L68" s="45" t="s">
        <v>251</v>
      </c>
      <c r="M68" s="45"/>
      <c r="N68" s="45"/>
      <c r="O68" s="45"/>
      <c r="P68" s="45"/>
      <c r="Q68" s="45"/>
      <c r="R68" s="45"/>
      <c r="S68" s="45"/>
      <c r="T68" s="45"/>
      <c r="V68" s="45"/>
      <c r="W68" s="45"/>
      <c r="X68" s="45"/>
      <c r="Y68" s="45"/>
      <c r="Z68" s="45"/>
      <c r="AA68" s="45"/>
      <c r="AB68" s="45"/>
      <c r="AC68" s="45"/>
      <c r="AD68" s="45"/>
      <c r="AK68" s="43"/>
      <c r="AL68" s="43"/>
      <c r="AM68" s="44"/>
      <c r="AU68" s="43"/>
      <c r="AV68" s="43"/>
      <c r="AW68" s="44"/>
    </row>
    <row r="69" spans="1:49" ht="17.25" customHeight="1">
      <c r="B69" s="17" t="s">
        <v>46</v>
      </c>
      <c r="C69" s="23" t="s">
        <v>224</v>
      </c>
      <c r="D69" s="24" t="s">
        <v>226</v>
      </c>
      <c r="E69" s="86"/>
      <c r="F69" s="24">
        <v>6</v>
      </c>
      <c r="G69" s="49">
        <v>2</v>
      </c>
      <c r="H69" s="90"/>
      <c r="I69" s="25" t="s">
        <v>227</v>
      </c>
      <c r="J69" s="32" t="s">
        <v>206</v>
      </c>
      <c r="L69" s="45" t="s">
        <v>251</v>
      </c>
      <c r="M69" s="45"/>
      <c r="N69" s="45"/>
      <c r="O69" s="45"/>
      <c r="P69" s="45"/>
      <c r="Q69" s="45"/>
      <c r="R69" s="45"/>
      <c r="S69" s="45"/>
      <c r="T69" s="45"/>
      <c r="V69" s="45"/>
      <c r="W69" s="45"/>
      <c r="X69" s="45"/>
      <c r="Y69" s="45"/>
      <c r="Z69" s="45"/>
      <c r="AA69" s="45"/>
      <c r="AB69" s="45"/>
      <c r="AC69" s="45"/>
      <c r="AD69" s="45"/>
      <c r="AK69" s="43"/>
      <c r="AL69" s="43"/>
      <c r="AM69" s="46"/>
      <c r="AU69" s="43"/>
      <c r="AV69" s="43"/>
      <c r="AW69" s="46"/>
    </row>
    <row r="70" spans="1:49" ht="17.25" customHeight="1">
      <c r="B70" s="17" t="s">
        <v>8</v>
      </c>
      <c r="C70" s="23" t="s">
        <v>184</v>
      </c>
      <c r="D70" s="24" t="s">
        <v>183</v>
      </c>
      <c r="E70" s="86"/>
      <c r="F70" s="24">
        <v>2</v>
      </c>
      <c r="G70" s="49">
        <v>6</v>
      </c>
      <c r="H70" s="90"/>
      <c r="I70" s="29" t="s">
        <v>228</v>
      </c>
      <c r="J70" s="30" t="s">
        <v>205</v>
      </c>
      <c r="L70" s="45" t="s">
        <v>251</v>
      </c>
      <c r="M70" s="24"/>
      <c r="N70" s="45"/>
      <c r="O70" s="45"/>
      <c r="P70" s="45"/>
      <c r="Q70" s="45"/>
      <c r="R70" s="45"/>
      <c r="S70" s="45"/>
      <c r="T70" s="45"/>
      <c r="V70" s="45"/>
      <c r="W70" s="45"/>
      <c r="X70" s="45"/>
      <c r="Y70" s="45"/>
      <c r="Z70" s="45"/>
      <c r="AA70" s="45"/>
      <c r="AB70" s="45"/>
      <c r="AC70" s="45"/>
      <c r="AD70" s="45"/>
      <c r="AK70" s="43"/>
      <c r="AL70" s="43"/>
      <c r="AM70" s="47"/>
      <c r="AU70" s="43"/>
      <c r="AV70" s="43"/>
      <c r="AW70" s="47"/>
    </row>
    <row r="71" spans="1:49" ht="17.25" customHeight="1">
      <c r="B71" s="18" t="s">
        <v>45</v>
      </c>
      <c r="C71" s="27" t="s">
        <v>178</v>
      </c>
      <c r="D71" s="28" t="s">
        <v>216</v>
      </c>
      <c r="E71" s="87"/>
      <c r="F71" s="24">
        <v>6</v>
      </c>
      <c r="G71" s="49">
        <v>2</v>
      </c>
      <c r="H71" s="88"/>
      <c r="I71" s="33" t="s">
        <v>207</v>
      </c>
      <c r="J71" s="34" t="s">
        <v>229</v>
      </c>
      <c r="L71" s="45" t="s">
        <v>251</v>
      </c>
      <c r="M71" s="45"/>
      <c r="N71" s="45"/>
      <c r="O71" s="45"/>
      <c r="P71" s="45"/>
      <c r="Q71" s="45"/>
      <c r="R71" s="45"/>
      <c r="S71" s="45"/>
      <c r="T71" s="45"/>
      <c r="V71" s="45"/>
      <c r="W71" s="45"/>
      <c r="X71" s="45"/>
      <c r="Y71" s="45"/>
      <c r="Z71" s="45"/>
      <c r="AA71" s="45"/>
      <c r="AB71" s="45"/>
      <c r="AC71" s="45"/>
      <c r="AD71" s="45"/>
      <c r="AK71" s="43"/>
      <c r="AL71" s="43"/>
      <c r="AM71" s="44"/>
      <c r="AU71" s="43"/>
      <c r="AV71" s="43"/>
      <c r="AW71" s="44"/>
    </row>
    <row r="72" spans="1:49" ht="17.25" customHeight="1" thickBot="1">
      <c r="B72" s="19" t="s">
        <v>4</v>
      </c>
      <c r="C72" s="20"/>
      <c r="D72" s="20"/>
      <c r="E72" s="78"/>
      <c r="F72" s="21">
        <f>SUM(F66:F71)</f>
        <v>23</v>
      </c>
      <c r="G72" s="35">
        <f>SUM(G66:G71)</f>
        <v>28</v>
      </c>
      <c r="H72" s="79"/>
      <c r="I72" s="20"/>
      <c r="J72" s="22"/>
      <c r="L72" s="45"/>
      <c r="M72" s="45"/>
      <c r="N72" s="45"/>
      <c r="O72" s="45"/>
      <c r="P72" s="45"/>
      <c r="Q72" s="45"/>
      <c r="R72" s="45"/>
      <c r="S72" s="45"/>
      <c r="T72" s="45"/>
      <c r="V72" s="45"/>
      <c r="W72" s="45"/>
      <c r="X72" s="45"/>
      <c r="Y72" s="45"/>
      <c r="Z72" s="45"/>
      <c r="AA72" s="45"/>
      <c r="AB72" s="45"/>
      <c r="AC72" s="45"/>
      <c r="AD72" s="45"/>
      <c r="AK72" s="43"/>
      <c r="AL72" s="43"/>
      <c r="AM72" s="44"/>
      <c r="AU72" s="43"/>
      <c r="AV72" s="43"/>
      <c r="AW72" s="44"/>
    </row>
    <row r="73" spans="1:49" ht="17.25" customHeight="1" thickBot="1">
      <c r="B73" s="163"/>
      <c r="C73" s="163"/>
      <c r="D73" s="163"/>
      <c r="E73" s="58"/>
      <c r="F73" s="54"/>
      <c r="G73" s="54"/>
      <c r="H73" s="54"/>
      <c r="I73" s="39"/>
      <c r="J73" s="39"/>
      <c r="L73" s="45"/>
      <c r="M73" s="45"/>
      <c r="N73" s="45"/>
      <c r="O73" s="45"/>
      <c r="P73" s="45"/>
      <c r="Q73" s="45"/>
      <c r="R73" s="45"/>
      <c r="S73" s="45"/>
      <c r="T73" s="45"/>
      <c r="V73" s="45"/>
      <c r="W73" s="45"/>
      <c r="X73" s="45"/>
      <c r="Y73" s="45"/>
      <c r="Z73" s="45"/>
      <c r="AA73" s="45"/>
      <c r="AB73" s="45"/>
      <c r="AC73" s="45"/>
      <c r="AD73" s="45"/>
      <c r="AK73" s="43"/>
      <c r="AL73" s="43"/>
      <c r="AM73" s="45"/>
      <c r="AU73" s="43"/>
      <c r="AV73" s="43"/>
      <c r="AW73" s="45"/>
    </row>
    <row r="74" spans="1:49" ht="17.25" customHeight="1" thickBot="1">
      <c r="B74" s="71"/>
      <c r="C74" s="162" t="s">
        <v>16</v>
      </c>
      <c r="D74" s="157"/>
      <c r="E74" s="91" t="s">
        <v>29</v>
      </c>
      <c r="F74" s="164" t="s">
        <v>27</v>
      </c>
      <c r="G74" s="165"/>
      <c r="H74" s="92" t="s">
        <v>29</v>
      </c>
      <c r="I74" s="168" t="s">
        <v>18</v>
      </c>
      <c r="J74" s="169"/>
      <c r="L74" s="45"/>
      <c r="M74" s="45"/>
      <c r="N74" s="45"/>
      <c r="O74" s="45"/>
      <c r="P74" s="45"/>
      <c r="Q74" s="45"/>
      <c r="R74" s="45"/>
      <c r="S74" s="45"/>
      <c r="T74" s="45"/>
      <c r="AK74" s="43"/>
      <c r="AL74" s="43"/>
      <c r="AM74" s="45"/>
      <c r="AU74" s="43"/>
      <c r="AV74" s="43"/>
      <c r="AW74" s="45"/>
    </row>
    <row r="75" spans="1:49" ht="17.25" customHeight="1" thickTop="1">
      <c r="B75" s="17" t="s">
        <v>5</v>
      </c>
      <c r="C75" s="23" t="s">
        <v>175</v>
      </c>
      <c r="D75" s="24" t="s">
        <v>176</v>
      </c>
      <c r="E75" s="86"/>
      <c r="F75" s="24">
        <v>6</v>
      </c>
      <c r="G75" s="53">
        <v>1</v>
      </c>
      <c r="H75" s="88"/>
      <c r="I75" s="29" t="s">
        <v>187</v>
      </c>
      <c r="J75" s="30" t="s">
        <v>188</v>
      </c>
      <c r="L75" s="45" t="s">
        <v>251</v>
      </c>
      <c r="M75" s="45"/>
      <c r="N75" s="45"/>
      <c r="O75" s="45"/>
      <c r="P75" s="45"/>
      <c r="Q75" s="45"/>
      <c r="R75" s="45"/>
      <c r="S75" s="45"/>
      <c r="T75" s="45"/>
      <c r="AK75" s="43"/>
      <c r="AL75" s="43"/>
      <c r="AM75" s="45"/>
      <c r="AU75" s="43"/>
      <c r="AV75" s="43"/>
      <c r="AW75" s="45"/>
    </row>
    <row r="76" spans="1:49" ht="17.25" customHeight="1">
      <c r="B76" s="16" t="s">
        <v>6</v>
      </c>
      <c r="C76" s="25" t="s">
        <v>177</v>
      </c>
      <c r="D76" s="26" t="s">
        <v>178</v>
      </c>
      <c r="E76" s="86"/>
      <c r="F76" s="24">
        <v>6</v>
      </c>
      <c r="G76" s="49">
        <v>5</v>
      </c>
      <c r="H76" s="89"/>
      <c r="I76" s="31" t="s">
        <v>189</v>
      </c>
      <c r="J76" s="32" t="s">
        <v>190</v>
      </c>
      <c r="L76" s="45" t="s">
        <v>251</v>
      </c>
      <c r="M76" s="45"/>
      <c r="N76" s="45"/>
      <c r="O76" s="45"/>
      <c r="P76" s="45"/>
      <c r="Q76" s="45"/>
      <c r="R76" s="45"/>
      <c r="S76" s="45"/>
      <c r="T76" s="45"/>
      <c r="U76" s="45"/>
      <c r="AK76" s="43"/>
      <c r="AL76" s="43"/>
      <c r="AM76" s="48"/>
      <c r="AU76" s="43"/>
      <c r="AV76" s="43"/>
      <c r="AW76" s="48"/>
    </row>
    <row r="77" spans="1:49" ht="17.25" customHeight="1">
      <c r="B77" s="16" t="s">
        <v>7</v>
      </c>
      <c r="C77" s="25" t="s">
        <v>179</v>
      </c>
      <c r="D77" s="26" t="s">
        <v>180</v>
      </c>
      <c r="E77" s="86"/>
      <c r="F77" s="24">
        <v>2</v>
      </c>
      <c r="G77" s="49">
        <v>6</v>
      </c>
      <c r="H77" s="89"/>
      <c r="I77" s="31" t="s">
        <v>191</v>
      </c>
      <c r="J77" s="32" t="s">
        <v>192</v>
      </c>
      <c r="L77" s="45" t="s">
        <v>251</v>
      </c>
      <c r="M77" s="45"/>
      <c r="N77" s="45"/>
      <c r="O77" s="45"/>
      <c r="P77" s="45"/>
      <c r="Q77" s="45"/>
      <c r="R77" s="45"/>
      <c r="S77" s="45"/>
      <c r="T77" s="45"/>
      <c r="U77" s="45"/>
      <c r="AK77" s="43"/>
      <c r="AL77" s="43"/>
      <c r="AM77" s="48"/>
      <c r="AU77" s="43"/>
      <c r="AV77" s="43"/>
      <c r="AW77" s="48"/>
    </row>
    <row r="78" spans="1:49" ht="17.25" customHeight="1">
      <c r="B78" s="17" t="s">
        <v>46</v>
      </c>
      <c r="C78" s="23" t="s">
        <v>181</v>
      </c>
      <c r="D78" s="24" t="s">
        <v>182</v>
      </c>
      <c r="E78" s="86"/>
      <c r="F78" s="24">
        <v>6</v>
      </c>
      <c r="G78" s="49">
        <v>2</v>
      </c>
      <c r="H78" s="90"/>
      <c r="I78" s="29" t="s">
        <v>193</v>
      </c>
      <c r="J78" s="30" t="s">
        <v>194</v>
      </c>
      <c r="L78" s="45" t="s">
        <v>251</v>
      </c>
      <c r="M78" s="45"/>
      <c r="N78" s="45"/>
      <c r="O78" s="45"/>
      <c r="P78" s="45"/>
      <c r="Q78" s="45"/>
      <c r="R78" s="45"/>
      <c r="S78" s="45"/>
      <c r="T78" s="45"/>
      <c r="U78" s="45"/>
    </row>
    <row r="79" spans="1:49" ht="17.25" customHeight="1">
      <c r="B79" s="17" t="s">
        <v>8</v>
      </c>
      <c r="C79" s="23" t="s">
        <v>183</v>
      </c>
      <c r="D79" s="24" t="s">
        <v>184</v>
      </c>
      <c r="E79" s="86"/>
      <c r="F79" s="24">
        <v>5</v>
      </c>
      <c r="G79" s="49">
        <v>6</v>
      </c>
      <c r="H79" s="90"/>
      <c r="I79" s="29" t="s">
        <v>195</v>
      </c>
      <c r="J79" s="30" t="s">
        <v>196</v>
      </c>
      <c r="L79" s="45" t="s">
        <v>251</v>
      </c>
      <c r="M79" s="45"/>
      <c r="N79" s="45"/>
      <c r="O79" s="45"/>
      <c r="P79" s="45"/>
      <c r="Q79" s="45"/>
      <c r="R79" s="45"/>
      <c r="S79" s="45"/>
      <c r="T79" s="45"/>
      <c r="U79" s="45"/>
    </row>
    <row r="80" spans="1:49" ht="17.25" customHeight="1">
      <c r="B80" s="18" t="s">
        <v>45</v>
      </c>
      <c r="C80" s="27" t="s">
        <v>185</v>
      </c>
      <c r="D80" s="28" t="s">
        <v>186</v>
      </c>
      <c r="E80" s="87"/>
      <c r="F80" s="24">
        <v>3</v>
      </c>
      <c r="G80" s="49">
        <v>6</v>
      </c>
      <c r="H80" s="88"/>
      <c r="I80" s="33" t="s">
        <v>197</v>
      </c>
      <c r="J80" s="34" t="s">
        <v>198</v>
      </c>
      <c r="L80" s="45" t="s">
        <v>251</v>
      </c>
      <c r="M80" s="45"/>
      <c r="N80" s="45"/>
      <c r="O80" s="45"/>
      <c r="P80" s="45"/>
      <c r="Q80" s="45"/>
      <c r="R80" s="45"/>
      <c r="S80" s="45"/>
      <c r="T80" s="45"/>
      <c r="U80" s="45"/>
    </row>
    <row r="81" spans="1:30" ht="17.25" customHeight="1" thickBot="1">
      <c r="B81" s="19" t="s">
        <v>4</v>
      </c>
      <c r="C81" s="20"/>
      <c r="D81" s="20"/>
      <c r="E81" s="78"/>
      <c r="F81" s="21">
        <f>SUM(F75:F80)</f>
        <v>28</v>
      </c>
      <c r="G81" s="35">
        <f>SUM(G75:G80)</f>
        <v>26</v>
      </c>
      <c r="H81" s="79"/>
      <c r="I81" s="20"/>
      <c r="J81" s="22"/>
      <c r="L81" s="45"/>
      <c r="M81" s="45"/>
      <c r="N81" s="45"/>
      <c r="O81" s="45"/>
      <c r="P81" s="45"/>
      <c r="Q81" s="45"/>
      <c r="R81" s="45"/>
      <c r="S81" s="45"/>
      <c r="T81" s="45"/>
      <c r="U81" s="45"/>
    </row>
    <row r="82" spans="1:30" ht="17.25" customHeight="1" thickBot="1">
      <c r="B82" s="163"/>
      <c r="C82" s="163"/>
      <c r="D82" s="163"/>
      <c r="E82" s="58"/>
      <c r="F82" s="54"/>
      <c r="G82" s="54"/>
      <c r="H82" s="54"/>
      <c r="I82" s="39"/>
      <c r="J82" s="39"/>
      <c r="U82" s="45"/>
    </row>
    <row r="83" spans="1:30" ht="17.25" customHeight="1" thickBot="1">
      <c r="B83" s="71"/>
      <c r="C83" s="162" t="s">
        <v>16</v>
      </c>
      <c r="D83" s="157"/>
      <c r="E83" s="91" t="s">
        <v>29</v>
      </c>
      <c r="F83" s="164" t="s">
        <v>27</v>
      </c>
      <c r="G83" s="165"/>
      <c r="H83" s="92" t="s">
        <v>29</v>
      </c>
      <c r="I83" s="166" t="s">
        <v>19</v>
      </c>
      <c r="J83" s="167"/>
      <c r="U83" s="45"/>
    </row>
    <row r="84" spans="1:30" ht="17.25" customHeight="1" thickTop="1">
      <c r="B84" s="17" t="s">
        <v>5</v>
      </c>
      <c r="C84" s="23" t="s">
        <v>250</v>
      </c>
      <c r="D84" s="24" t="s">
        <v>221</v>
      </c>
      <c r="E84" s="86"/>
      <c r="F84" s="24">
        <v>6</v>
      </c>
      <c r="G84" s="53">
        <v>4</v>
      </c>
      <c r="H84" s="88"/>
      <c r="I84" s="29" t="s">
        <v>158</v>
      </c>
      <c r="J84" s="30" t="s">
        <v>159</v>
      </c>
      <c r="L84" t="s">
        <v>251</v>
      </c>
      <c r="U84" s="45"/>
    </row>
    <row r="85" spans="1:30" ht="17.25">
      <c r="B85" s="16" t="s">
        <v>6</v>
      </c>
      <c r="C85" s="25" t="s">
        <v>222</v>
      </c>
      <c r="D85" s="26" t="s">
        <v>236</v>
      </c>
      <c r="E85" s="86"/>
      <c r="F85" s="24">
        <v>6</v>
      </c>
      <c r="G85" s="49">
        <v>4</v>
      </c>
      <c r="H85" s="89"/>
      <c r="I85" s="31" t="s">
        <v>164</v>
      </c>
      <c r="J85" s="32" t="s">
        <v>170</v>
      </c>
      <c r="K85" s="45"/>
      <c r="L85" t="s">
        <v>251</v>
      </c>
      <c r="U85" s="45"/>
    </row>
    <row r="86" spans="1:30" ht="17.25">
      <c r="B86" s="16" t="s">
        <v>7</v>
      </c>
      <c r="C86" s="25" t="s">
        <v>185</v>
      </c>
      <c r="D86" s="26" t="s">
        <v>238</v>
      </c>
      <c r="E86" s="86"/>
      <c r="F86" s="24">
        <v>3</v>
      </c>
      <c r="G86" s="49">
        <v>6</v>
      </c>
      <c r="H86" s="89"/>
      <c r="I86" s="31" t="s">
        <v>171</v>
      </c>
      <c r="J86" s="32" t="s">
        <v>172</v>
      </c>
      <c r="K86" s="45"/>
      <c r="L86" t="s">
        <v>251</v>
      </c>
      <c r="U86" s="45"/>
    </row>
    <row r="87" spans="1:30" ht="17.25">
      <c r="B87" s="17" t="s">
        <v>46</v>
      </c>
      <c r="C87" s="23" t="s">
        <v>224</v>
      </c>
      <c r="D87" s="24" t="s">
        <v>181</v>
      </c>
      <c r="E87" s="86"/>
      <c r="F87" s="24">
        <v>6</v>
      </c>
      <c r="G87" s="49">
        <v>4</v>
      </c>
      <c r="H87" s="90"/>
      <c r="I87" s="29" t="s">
        <v>173</v>
      </c>
      <c r="J87" s="30" t="s">
        <v>174</v>
      </c>
      <c r="K87" s="45"/>
      <c r="L87" t="s">
        <v>251</v>
      </c>
      <c r="U87" s="45"/>
    </row>
    <row r="88" spans="1:30" s="45" customFormat="1" ht="17.25">
      <c r="B88" s="17" t="s">
        <v>8</v>
      </c>
      <c r="C88" s="23" t="s">
        <v>186</v>
      </c>
      <c r="D88" s="24" t="s">
        <v>236</v>
      </c>
      <c r="E88" s="86"/>
      <c r="F88" s="24">
        <v>2</v>
      </c>
      <c r="G88" s="49">
        <v>6</v>
      </c>
      <c r="H88" s="90"/>
      <c r="I88" s="29" t="s">
        <v>167</v>
      </c>
      <c r="J88" s="30" t="s">
        <v>169</v>
      </c>
      <c r="L88" t="s">
        <v>251</v>
      </c>
      <c r="M88"/>
      <c r="N88"/>
      <c r="O88"/>
      <c r="P88"/>
      <c r="Q88"/>
      <c r="R88"/>
      <c r="S88"/>
      <c r="T88"/>
      <c r="V88"/>
      <c r="W88"/>
      <c r="X88"/>
      <c r="Y88"/>
      <c r="Z88"/>
      <c r="AA88"/>
      <c r="AB88"/>
      <c r="AC88"/>
      <c r="AD88"/>
    </row>
    <row r="89" spans="1:30" s="45" customFormat="1" ht="17.25">
      <c r="B89" s="18" t="s">
        <v>45</v>
      </c>
      <c r="C89" s="27" t="s">
        <v>237</v>
      </c>
      <c r="D89" s="28" t="s">
        <v>183</v>
      </c>
      <c r="E89" s="87"/>
      <c r="F89" s="24">
        <v>6</v>
      </c>
      <c r="G89" s="49">
        <v>2</v>
      </c>
      <c r="H89" s="88"/>
      <c r="I89" s="33" t="s">
        <v>161</v>
      </c>
      <c r="J89" s="34" t="s">
        <v>166</v>
      </c>
      <c r="L89" t="s">
        <v>251</v>
      </c>
      <c r="M89"/>
      <c r="N89"/>
      <c r="O89"/>
      <c r="P89"/>
      <c r="Q89"/>
      <c r="R89"/>
      <c r="S89"/>
      <c r="T89"/>
      <c r="V89"/>
      <c r="W89"/>
      <c r="X89"/>
      <c r="Y89"/>
      <c r="Z89"/>
      <c r="AA89"/>
      <c r="AB89"/>
      <c r="AC89"/>
      <c r="AD89"/>
    </row>
    <row r="90" spans="1:30" s="45" customFormat="1" ht="18" thickBot="1">
      <c r="B90" s="19" t="s">
        <v>4</v>
      </c>
      <c r="C90" s="20"/>
      <c r="D90" s="20"/>
      <c r="E90" s="78"/>
      <c r="F90" s="21">
        <f>SUM(F84:F89)</f>
        <v>29</v>
      </c>
      <c r="G90" s="35">
        <f>SUM(G84:G89)</f>
        <v>26</v>
      </c>
      <c r="H90" s="79"/>
      <c r="I90" s="20"/>
      <c r="J90" s="22"/>
      <c r="L90"/>
      <c r="M90"/>
      <c r="N90"/>
      <c r="O90"/>
      <c r="P90"/>
      <c r="Q90"/>
      <c r="R90"/>
      <c r="S90"/>
      <c r="T90"/>
      <c r="V90"/>
      <c r="W90"/>
      <c r="X90"/>
      <c r="Y90"/>
      <c r="Z90"/>
      <c r="AA90"/>
      <c r="AB90"/>
      <c r="AC90"/>
      <c r="AD90"/>
    </row>
    <row r="91" spans="1:30" s="45" customFormat="1" ht="18" thickBot="1">
      <c r="E91" s="83"/>
      <c r="H91" s="83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</row>
    <row r="92" spans="1:30" s="45" customFormat="1" ht="18" thickBot="1">
      <c r="B92" s="71"/>
      <c r="C92" s="159" t="s">
        <v>17</v>
      </c>
      <c r="D92" s="160"/>
      <c r="E92" s="91" t="s">
        <v>29</v>
      </c>
      <c r="F92" s="164" t="s">
        <v>27</v>
      </c>
      <c r="G92" s="165"/>
      <c r="H92" s="92" t="s">
        <v>29</v>
      </c>
      <c r="I92" s="171" t="s">
        <v>18</v>
      </c>
      <c r="J92" s="17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</row>
    <row r="93" spans="1:30" s="45" customFormat="1" ht="18" thickTop="1">
      <c r="B93" s="17" t="s">
        <v>5</v>
      </c>
      <c r="C93" s="23" t="s">
        <v>200</v>
      </c>
      <c r="D93" s="24" t="s">
        <v>201</v>
      </c>
      <c r="E93" s="86"/>
      <c r="F93" s="24">
        <v>6</v>
      </c>
      <c r="G93" s="53">
        <v>4</v>
      </c>
      <c r="H93" s="88"/>
      <c r="I93" s="29" t="s">
        <v>240</v>
      </c>
      <c r="J93" s="30" t="s">
        <v>187</v>
      </c>
      <c r="L93" t="s">
        <v>251</v>
      </c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</row>
    <row r="94" spans="1:30" s="45" customFormat="1" ht="17.25">
      <c r="A94" s="43"/>
      <c r="B94" s="16" t="s">
        <v>6</v>
      </c>
      <c r="C94" s="25" t="s">
        <v>207</v>
      </c>
      <c r="D94" s="26" t="s">
        <v>203</v>
      </c>
      <c r="E94" s="86"/>
      <c r="F94" s="24">
        <v>6</v>
      </c>
      <c r="G94" s="49">
        <v>1</v>
      </c>
      <c r="H94" s="89"/>
      <c r="I94" s="31" t="s">
        <v>241</v>
      </c>
      <c r="J94" s="32" t="s">
        <v>190</v>
      </c>
      <c r="L94" t="s">
        <v>251</v>
      </c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</row>
    <row r="95" spans="1:30" s="45" customFormat="1" ht="17.25">
      <c r="A95" s="43"/>
      <c r="B95" s="16" t="s">
        <v>7</v>
      </c>
      <c r="C95" s="25" t="s">
        <v>181</v>
      </c>
      <c r="D95" s="26" t="s">
        <v>170</v>
      </c>
      <c r="E95" s="86"/>
      <c r="F95" s="24">
        <v>6</v>
      </c>
      <c r="G95" s="49">
        <v>0</v>
      </c>
      <c r="H95" s="89"/>
      <c r="I95" s="31" t="s">
        <v>242</v>
      </c>
      <c r="J95" s="32" t="s">
        <v>243</v>
      </c>
      <c r="L95" t="s">
        <v>251</v>
      </c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</row>
    <row r="96" spans="1:30" s="45" customFormat="1" ht="17.25">
      <c r="A96" s="43"/>
      <c r="B96" s="17" t="s">
        <v>46</v>
      </c>
      <c r="C96" s="23" t="s">
        <v>227</v>
      </c>
      <c r="D96" s="24" t="s">
        <v>205</v>
      </c>
      <c r="E96" s="86"/>
      <c r="F96" s="24">
        <v>5</v>
      </c>
      <c r="G96" s="49">
        <v>6</v>
      </c>
      <c r="H96" s="90"/>
      <c r="I96" s="25" t="s">
        <v>194</v>
      </c>
      <c r="J96" s="32" t="s">
        <v>244</v>
      </c>
      <c r="L96" t="s">
        <v>251</v>
      </c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</row>
    <row r="97" spans="2:30" s="45" customFormat="1" ht="17.25">
      <c r="B97" s="17" t="s">
        <v>8</v>
      </c>
      <c r="C97" s="23" t="s">
        <v>228</v>
      </c>
      <c r="D97" s="24" t="s">
        <v>229</v>
      </c>
      <c r="E97" s="86"/>
      <c r="F97" s="24">
        <v>6</v>
      </c>
      <c r="G97" s="49">
        <v>3</v>
      </c>
      <c r="H97" s="90"/>
      <c r="I97" s="29" t="s">
        <v>195</v>
      </c>
      <c r="J97" s="30" t="s">
        <v>196</v>
      </c>
      <c r="L97" t="s">
        <v>251</v>
      </c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</row>
    <row r="98" spans="2:30" s="45" customFormat="1" ht="17.25">
      <c r="B98" s="18" t="s">
        <v>45</v>
      </c>
      <c r="C98" s="27" t="s">
        <v>202</v>
      </c>
      <c r="D98" s="28" t="s">
        <v>206</v>
      </c>
      <c r="E98" s="87"/>
      <c r="F98" s="24">
        <v>6</v>
      </c>
      <c r="G98" s="49">
        <v>0</v>
      </c>
      <c r="H98" s="88"/>
      <c r="I98" s="33" t="s">
        <v>197</v>
      </c>
      <c r="J98" s="34" t="s">
        <v>215</v>
      </c>
      <c r="L98" t="s">
        <v>251</v>
      </c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</row>
    <row r="99" spans="2:30" s="45" customFormat="1" ht="18" thickBot="1">
      <c r="B99" s="19" t="s">
        <v>4</v>
      </c>
      <c r="C99" s="20"/>
      <c r="D99" s="20"/>
      <c r="E99" s="78"/>
      <c r="F99" s="21">
        <f>SUM(F93:F98)</f>
        <v>35</v>
      </c>
      <c r="G99" s="35">
        <f>SUM(G93:G98)</f>
        <v>14</v>
      </c>
      <c r="H99" s="79"/>
      <c r="I99" s="20"/>
      <c r="J99" s="22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</row>
    <row r="100" spans="2:30" ht="14.25" thickBot="1">
      <c r="B100" s="163"/>
      <c r="C100" s="163"/>
      <c r="D100" s="163"/>
      <c r="E100" s="58"/>
      <c r="F100" s="54"/>
      <c r="G100" s="54"/>
      <c r="H100" s="54"/>
      <c r="I100" s="39"/>
      <c r="J100" s="39"/>
    </row>
    <row r="101" spans="2:30" ht="18" thickBot="1">
      <c r="B101" s="71"/>
      <c r="C101" s="159" t="s">
        <v>17</v>
      </c>
      <c r="D101" s="160"/>
      <c r="E101" s="91" t="s">
        <v>29</v>
      </c>
      <c r="F101" s="164" t="s">
        <v>27</v>
      </c>
      <c r="G101" s="165"/>
      <c r="H101" s="92" t="s">
        <v>29</v>
      </c>
      <c r="I101" s="174" t="s">
        <v>19</v>
      </c>
      <c r="J101" s="175"/>
    </row>
    <row r="102" spans="2:30" ht="14.25" thickTop="1">
      <c r="B102" s="17" t="s">
        <v>5</v>
      </c>
      <c r="C102" s="23" t="s">
        <v>200</v>
      </c>
      <c r="D102" s="24" t="s">
        <v>201</v>
      </c>
      <c r="E102" s="86"/>
      <c r="F102" s="24">
        <v>6</v>
      </c>
      <c r="G102" s="53">
        <v>0</v>
      </c>
      <c r="H102" s="88"/>
      <c r="I102" s="23" t="s">
        <v>158</v>
      </c>
      <c r="J102" s="30" t="s">
        <v>159</v>
      </c>
      <c r="L102" t="s">
        <v>251</v>
      </c>
    </row>
    <row r="103" spans="2:30">
      <c r="B103" s="16" t="s">
        <v>6</v>
      </c>
      <c r="C103" s="25" t="s">
        <v>202</v>
      </c>
      <c r="D103" s="26" t="s">
        <v>203</v>
      </c>
      <c r="E103" s="86"/>
      <c r="F103" s="24">
        <v>3</v>
      </c>
      <c r="G103" s="49">
        <v>6</v>
      </c>
      <c r="H103" s="89"/>
      <c r="I103" s="25" t="s">
        <v>160</v>
      </c>
      <c r="J103" s="32" t="s">
        <v>170</v>
      </c>
      <c r="L103" t="s">
        <v>251</v>
      </c>
    </row>
    <row r="104" spans="2:30">
      <c r="B104" s="16" t="s">
        <v>7</v>
      </c>
      <c r="C104" s="25" t="s">
        <v>181</v>
      </c>
      <c r="D104" s="26" t="s">
        <v>170</v>
      </c>
      <c r="E104" s="86"/>
      <c r="F104" s="24">
        <v>6</v>
      </c>
      <c r="G104" s="49">
        <v>2</v>
      </c>
      <c r="H104" s="89"/>
      <c r="I104" s="25" t="s">
        <v>171</v>
      </c>
      <c r="J104" s="32" t="s">
        <v>168</v>
      </c>
      <c r="L104" t="s">
        <v>251</v>
      </c>
    </row>
    <row r="105" spans="2:30">
      <c r="B105" s="17" t="s">
        <v>46</v>
      </c>
      <c r="C105" s="23" t="s">
        <v>204</v>
      </c>
      <c r="D105" s="24" t="s">
        <v>205</v>
      </c>
      <c r="E105" s="86"/>
      <c r="F105" s="24">
        <v>6</v>
      </c>
      <c r="G105" s="49">
        <v>4</v>
      </c>
      <c r="H105" s="90"/>
      <c r="I105" s="23" t="s">
        <v>173</v>
      </c>
      <c r="J105" s="30" t="s">
        <v>165</v>
      </c>
      <c r="L105" t="s">
        <v>251</v>
      </c>
    </row>
    <row r="106" spans="2:30">
      <c r="B106" s="17" t="s">
        <v>8</v>
      </c>
      <c r="C106" s="23" t="s">
        <v>209</v>
      </c>
      <c r="D106" s="24" t="s">
        <v>206</v>
      </c>
      <c r="E106" s="86"/>
      <c r="F106" s="24">
        <v>6</v>
      </c>
      <c r="G106" s="49">
        <v>3</v>
      </c>
      <c r="H106" s="90"/>
      <c r="I106" s="23" t="s">
        <v>167</v>
      </c>
      <c r="J106" s="30" t="s">
        <v>169</v>
      </c>
      <c r="L106" t="s">
        <v>251</v>
      </c>
    </row>
    <row r="107" spans="2:30">
      <c r="B107" s="18" t="s">
        <v>45</v>
      </c>
      <c r="C107" s="27" t="s">
        <v>207</v>
      </c>
      <c r="D107" s="28" t="s">
        <v>208</v>
      </c>
      <c r="E107" s="87"/>
      <c r="F107" s="24">
        <v>4</v>
      </c>
      <c r="G107" s="49">
        <v>6</v>
      </c>
      <c r="H107" s="88"/>
      <c r="I107" s="27" t="s">
        <v>161</v>
      </c>
      <c r="J107" s="34" t="s">
        <v>166</v>
      </c>
      <c r="L107" t="s">
        <v>251</v>
      </c>
    </row>
    <row r="108" spans="2:30" ht="14.25" thickBot="1">
      <c r="B108" s="19" t="s">
        <v>4</v>
      </c>
      <c r="C108" s="20"/>
      <c r="D108" s="20"/>
      <c r="E108" s="78"/>
      <c r="F108" s="21">
        <f>SUM(F102:F107)</f>
        <v>31</v>
      </c>
      <c r="G108" s="35">
        <f>SUM(G102:G107)</f>
        <v>21</v>
      </c>
      <c r="H108" s="79"/>
      <c r="I108" s="20"/>
      <c r="J108" s="22"/>
    </row>
    <row r="109" spans="2:30" ht="14.25" thickBot="1"/>
    <row r="110" spans="2:30" ht="18" thickBot="1">
      <c r="B110" s="71"/>
      <c r="C110" s="173" t="s">
        <v>18</v>
      </c>
      <c r="D110" s="171"/>
      <c r="E110" s="91" t="s">
        <v>29</v>
      </c>
      <c r="F110" s="164" t="s">
        <v>27</v>
      </c>
      <c r="G110" s="165"/>
      <c r="H110" s="92" t="s">
        <v>29</v>
      </c>
      <c r="I110" s="166" t="s">
        <v>19</v>
      </c>
      <c r="J110" s="167"/>
    </row>
    <row r="111" spans="2:30" ht="14.25" thickTop="1">
      <c r="B111" s="17" t="s">
        <v>5</v>
      </c>
      <c r="C111" s="23" t="s">
        <v>240</v>
      </c>
      <c r="D111" s="24" t="s">
        <v>188</v>
      </c>
      <c r="E111" s="86"/>
      <c r="F111" s="24">
        <v>4</v>
      </c>
      <c r="G111" s="53">
        <v>6</v>
      </c>
      <c r="H111" s="88"/>
      <c r="I111" s="29" t="s">
        <v>158</v>
      </c>
      <c r="J111" s="30" t="s">
        <v>159</v>
      </c>
      <c r="L111" t="s">
        <v>251</v>
      </c>
    </row>
    <row r="112" spans="2:30">
      <c r="B112" s="16" t="s">
        <v>6</v>
      </c>
      <c r="C112" s="25" t="s">
        <v>189</v>
      </c>
      <c r="D112" s="26" t="s">
        <v>245</v>
      </c>
      <c r="E112" s="86"/>
      <c r="F112" s="24">
        <v>6</v>
      </c>
      <c r="G112" s="49">
        <v>3</v>
      </c>
      <c r="H112" s="89"/>
      <c r="I112" s="31" t="s">
        <v>160</v>
      </c>
      <c r="J112" s="32" t="s">
        <v>170</v>
      </c>
      <c r="L112" t="s">
        <v>251</v>
      </c>
    </row>
    <row r="113" spans="2:12">
      <c r="B113" s="16" t="s">
        <v>7</v>
      </c>
      <c r="C113" s="25" t="s">
        <v>242</v>
      </c>
      <c r="D113" s="26" t="s">
        <v>191</v>
      </c>
      <c r="E113" s="86"/>
      <c r="F113" s="24">
        <v>1</v>
      </c>
      <c r="G113" s="49">
        <v>6</v>
      </c>
      <c r="H113" s="89"/>
      <c r="I113" s="31" t="s">
        <v>171</v>
      </c>
      <c r="J113" s="32" t="s">
        <v>168</v>
      </c>
      <c r="L113" t="s">
        <v>251</v>
      </c>
    </row>
    <row r="114" spans="2:12">
      <c r="B114" s="17" t="s">
        <v>46</v>
      </c>
      <c r="C114" s="23" t="s">
        <v>246</v>
      </c>
      <c r="D114" s="24" t="s">
        <v>244</v>
      </c>
      <c r="E114" s="86"/>
      <c r="F114" s="24">
        <v>3</v>
      </c>
      <c r="G114" s="49">
        <v>6</v>
      </c>
      <c r="H114" s="90"/>
      <c r="I114" s="25" t="s">
        <v>164</v>
      </c>
      <c r="J114" s="32" t="s">
        <v>174</v>
      </c>
      <c r="L114" t="s">
        <v>251</v>
      </c>
    </row>
    <row r="115" spans="2:12">
      <c r="B115" s="17" t="s">
        <v>8</v>
      </c>
      <c r="C115" s="23" t="s">
        <v>246</v>
      </c>
      <c r="D115" s="24" t="s">
        <v>196</v>
      </c>
      <c r="E115" s="86"/>
      <c r="F115" s="24">
        <v>6</v>
      </c>
      <c r="G115" s="49">
        <v>3</v>
      </c>
      <c r="H115" s="90"/>
      <c r="I115" s="29" t="s">
        <v>167</v>
      </c>
      <c r="J115" s="30" t="s">
        <v>169</v>
      </c>
      <c r="L115" t="s">
        <v>251</v>
      </c>
    </row>
    <row r="116" spans="2:12">
      <c r="B116" s="18" t="s">
        <v>45</v>
      </c>
      <c r="C116" s="27" t="s">
        <v>247</v>
      </c>
      <c r="D116" s="28" t="s">
        <v>198</v>
      </c>
      <c r="E116" s="87"/>
      <c r="F116" s="24">
        <v>0</v>
      </c>
      <c r="G116" s="49">
        <v>6</v>
      </c>
      <c r="H116" s="88"/>
      <c r="I116" s="33" t="s">
        <v>161</v>
      </c>
      <c r="J116" s="34" t="s">
        <v>166</v>
      </c>
      <c r="L116" t="s">
        <v>251</v>
      </c>
    </row>
    <row r="117" spans="2:12" ht="14.25" thickBot="1">
      <c r="B117" s="19" t="s">
        <v>4</v>
      </c>
      <c r="C117" s="20"/>
      <c r="D117" s="20"/>
      <c r="E117" s="78"/>
      <c r="F117" s="21">
        <f>SUM(F111:F116)</f>
        <v>20</v>
      </c>
      <c r="G117" s="35">
        <f>SUM(G111:G116)</f>
        <v>30</v>
      </c>
      <c r="H117" s="79"/>
      <c r="I117" s="20"/>
      <c r="J117" s="22"/>
    </row>
  </sheetData>
  <mergeCells count="42">
    <mergeCell ref="AF65:AH65"/>
    <mergeCell ref="B64:D64"/>
    <mergeCell ref="B46:D46"/>
    <mergeCell ref="C92:D92"/>
    <mergeCell ref="I92:J92"/>
    <mergeCell ref="F92:G92"/>
    <mergeCell ref="F74:G74"/>
    <mergeCell ref="F83:G83"/>
    <mergeCell ref="I74:J74"/>
    <mergeCell ref="B55:D55"/>
    <mergeCell ref="C47:D47"/>
    <mergeCell ref="F110:G110"/>
    <mergeCell ref="I110:J110"/>
    <mergeCell ref="B100:D100"/>
    <mergeCell ref="I83:J83"/>
    <mergeCell ref="F56:G56"/>
    <mergeCell ref="I56:J56"/>
    <mergeCell ref="C83:D83"/>
    <mergeCell ref="C65:D65"/>
    <mergeCell ref="F65:G65"/>
    <mergeCell ref="I65:J65"/>
    <mergeCell ref="F101:G101"/>
    <mergeCell ref="B73:D73"/>
    <mergeCell ref="C110:D110"/>
    <mergeCell ref="I101:J101"/>
    <mergeCell ref="C101:D101"/>
    <mergeCell ref="I38:J38"/>
    <mergeCell ref="C74:D74"/>
    <mergeCell ref="L55:N55"/>
    <mergeCell ref="B82:D82"/>
    <mergeCell ref="I47:J47"/>
    <mergeCell ref="F47:G47"/>
    <mergeCell ref="F38:G38"/>
    <mergeCell ref="C38:D38"/>
    <mergeCell ref="C56:D56"/>
    <mergeCell ref="C7:D7"/>
    <mergeCell ref="F7:G7"/>
    <mergeCell ref="I7:J7"/>
    <mergeCell ref="C29:D29"/>
    <mergeCell ref="I29:J29"/>
    <mergeCell ref="F29:G29"/>
    <mergeCell ref="B37:D37"/>
  </mergeCells>
  <phoneticPr fontId="2"/>
  <conditionalFormatting sqref="F54 F36 F90 F45 F81 F72 F63 F108 F99 F117 F14">
    <cfRule type="expression" dxfId="120" priority="87" stopIfTrue="1">
      <formula>G14&lt;F14</formula>
    </cfRule>
    <cfRule type="expression" dxfId="119" priority="88" stopIfTrue="1">
      <formula>F14&lt;G14</formula>
    </cfRule>
  </conditionalFormatting>
  <conditionalFormatting sqref="G36:H36 G45:H45 G54:H54 G90:H90 G81:H81 G72:H72 G63:H63 G108:H108 G99:H99 G117:H117 G14:H14">
    <cfRule type="expression" dxfId="118" priority="89" stopIfTrue="1">
      <formula>G14&gt;F14</formula>
    </cfRule>
    <cfRule type="expression" dxfId="117" priority="90" stopIfTrue="1">
      <formula>F14&lt;G14</formula>
    </cfRule>
  </conditionalFormatting>
  <conditionalFormatting sqref="F30:F32 F8:F13">
    <cfRule type="expression" dxfId="116" priority="95" stopIfTrue="1">
      <formula>F8&gt;G8</formula>
    </cfRule>
  </conditionalFormatting>
  <conditionalFormatting sqref="G30:G32 G8:G13">
    <cfRule type="expression" dxfId="115" priority="96" stopIfTrue="1">
      <formula>G8&gt;F8</formula>
    </cfRule>
  </conditionalFormatting>
  <conditionalFormatting sqref="F33">
    <cfRule type="expression" dxfId="114" priority="85" stopIfTrue="1">
      <formula>F33&gt;G33</formula>
    </cfRule>
  </conditionalFormatting>
  <conditionalFormatting sqref="G33">
    <cfRule type="expression" dxfId="113" priority="86" stopIfTrue="1">
      <formula>G33&gt;F33</formula>
    </cfRule>
  </conditionalFormatting>
  <conditionalFormatting sqref="F34">
    <cfRule type="expression" dxfId="112" priority="83" stopIfTrue="1">
      <formula>F34&gt;G34</formula>
    </cfRule>
  </conditionalFormatting>
  <conditionalFormatting sqref="G34">
    <cfRule type="expression" dxfId="111" priority="84" stopIfTrue="1">
      <formula>G34&gt;F34</formula>
    </cfRule>
  </conditionalFormatting>
  <conditionalFormatting sqref="F35">
    <cfRule type="expression" dxfId="110" priority="81" stopIfTrue="1">
      <formula>F35&gt;G35</formula>
    </cfRule>
  </conditionalFormatting>
  <conditionalFormatting sqref="G35">
    <cfRule type="expression" dxfId="109" priority="82" stopIfTrue="1">
      <formula>G35&gt;F35</formula>
    </cfRule>
  </conditionalFormatting>
  <conditionalFormatting sqref="F102:F104">
    <cfRule type="expression" dxfId="108" priority="71" stopIfTrue="1">
      <formula>F102&gt;G102</formula>
    </cfRule>
  </conditionalFormatting>
  <conditionalFormatting sqref="G102:G104">
    <cfRule type="expression" dxfId="107" priority="72" stopIfTrue="1">
      <formula>G102&gt;F102</formula>
    </cfRule>
  </conditionalFormatting>
  <conditionalFormatting sqref="F105">
    <cfRule type="expression" dxfId="106" priority="69" stopIfTrue="1">
      <formula>F105&gt;G105</formula>
    </cfRule>
  </conditionalFormatting>
  <conditionalFormatting sqref="G105">
    <cfRule type="expression" dxfId="105" priority="70" stopIfTrue="1">
      <formula>G105&gt;F105</formula>
    </cfRule>
  </conditionalFormatting>
  <conditionalFormatting sqref="F106">
    <cfRule type="expression" dxfId="104" priority="67" stopIfTrue="1">
      <formula>F106&gt;G106</formula>
    </cfRule>
  </conditionalFormatting>
  <conditionalFormatting sqref="G106">
    <cfRule type="expression" dxfId="103" priority="68" stopIfTrue="1">
      <formula>G106&gt;F106</formula>
    </cfRule>
  </conditionalFormatting>
  <conditionalFormatting sqref="F107">
    <cfRule type="expression" dxfId="102" priority="65" stopIfTrue="1">
      <formula>F107&gt;G107</formula>
    </cfRule>
  </conditionalFormatting>
  <conditionalFormatting sqref="G107">
    <cfRule type="expression" dxfId="101" priority="66" stopIfTrue="1">
      <formula>G107&gt;F107</formula>
    </cfRule>
  </conditionalFormatting>
  <conditionalFormatting sqref="F39:F41">
    <cfRule type="expression" dxfId="100" priority="63" stopIfTrue="1">
      <formula>F39&gt;G39</formula>
    </cfRule>
  </conditionalFormatting>
  <conditionalFormatting sqref="G39:G41">
    <cfRule type="expression" dxfId="99" priority="64" stopIfTrue="1">
      <formula>G39&gt;F39</formula>
    </cfRule>
  </conditionalFormatting>
  <conditionalFormatting sqref="F42">
    <cfRule type="expression" dxfId="98" priority="61" stopIfTrue="1">
      <formula>F42&gt;G42</formula>
    </cfRule>
  </conditionalFormatting>
  <conditionalFormatting sqref="G42">
    <cfRule type="expression" dxfId="97" priority="62" stopIfTrue="1">
      <formula>G42&gt;F42</formula>
    </cfRule>
  </conditionalFormatting>
  <conditionalFormatting sqref="F43">
    <cfRule type="expression" dxfId="96" priority="59" stopIfTrue="1">
      <formula>F43&gt;G43</formula>
    </cfRule>
  </conditionalFormatting>
  <conditionalFormatting sqref="G43">
    <cfRule type="expression" dxfId="95" priority="60" stopIfTrue="1">
      <formula>G43&gt;F43</formula>
    </cfRule>
  </conditionalFormatting>
  <conditionalFormatting sqref="F44">
    <cfRule type="expression" dxfId="94" priority="57" stopIfTrue="1">
      <formula>F44&gt;G44</formula>
    </cfRule>
  </conditionalFormatting>
  <conditionalFormatting sqref="G44">
    <cfRule type="expression" dxfId="93" priority="58" stopIfTrue="1">
      <formula>G44&gt;F44</formula>
    </cfRule>
  </conditionalFormatting>
  <conditionalFormatting sqref="F48:F50">
    <cfRule type="expression" dxfId="92" priority="55" stopIfTrue="1">
      <formula>F48&gt;G48</formula>
    </cfRule>
  </conditionalFormatting>
  <conditionalFormatting sqref="G48:G50">
    <cfRule type="expression" dxfId="91" priority="56" stopIfTrue="1">
      <formula>G48&gt;F48</formula>
    </cfRule>
  </conditionalFormatting>
  <conditionalFormatting sqref="F51">
    <cfRule type="expression" dxfId="90" priority="53" stopIfTrue="1">
      <formula>F51&gt;G51</formula>
    </cfRule>
  </conditionalFormatting>
  <conditionalFormatting sqref="G51">
    <cfRule type="expression" dxfId="89" priority="54" stopIfTrue="1">
      <formula>G51&gt;F51</formula>
    </cfRule>
  </conditionalFormatting>
  <conditionalFormatting sqref="F52">
    <cfRule type="expression" dxfId="88" priority="51" stopIfTrue="1">
      <formula>F52&gt;G52</formula>
    </cfRule>
  </conditionalFormatting>
  <conditionalFormatting sqref="G52">
    <cfRule type="expression" dxfId="87" priority="52" stopIfTrue="1">
      <formula>G52&gt;F52</formula>
    </cfRule>
  </conditionalFormatting>
  <conditionalFormatting sqref="F53">
    <cfRule type="expression" dxfId="86" priority="49" stopIfTrue="1">
      <formula>F53&gt;G53</formula>
    </cfRule>
  </conditionalFormatting>
  <conditionalFormatting sqref="G53">
    <cfRule type="expression" dxfId="85" priority="50" stopIfTrue="1">
      <formula>G53&gt;F53</formula>
    </cfRule>
  </conditionalFormatting>
  <conditionalFormatting sqref="F57:F59">
    <cfRule type="expression" dxfId="84" priority="47" stopIfTrue="1">
      <formula>F57&gt;G57</formula>
    </cfRule>
  </conditionalFormatting>
  <conditionalFormatting sqref="G57:G59">
    <cfRule type="expression" dxfId="83" priority="48" stopIfTrue="1">
      <formula>G57&gt;F57</formula>
    </cfRule>
  </conditionalFormatting>
  <conditionalFormatting sqref="F60">
    <cfRule type="expression" dxfId="82" priority="45" stopIfTrue="1">
      <formula>F60&gt;G60</formula>
    </cfRule>
  </conditionalFormatting>
  <conditionalFormatting sqref="G60">
    <cfRule type="expression" dxfId="81" priority="46" stopIfTrue="1">
      <formula>G60&gt;F60</formula>
    </cfRule>
  </conditionalFormatting>
  <conditionalFormatting sqref="F61">
    <cfRule type="expression" dxfId="80" priority="43" stopIfTrue="1">
      <formula>F61&gt;G61</formula>
    </cfRule>
  </conditionalFormatting>
  <conditionalFormatting sqref="G61">
    <cfRule type="expression" dxfId="79" priority="44" stopIfTrue="1">
      <formula>G61&gt;F61</formula>
    </cfRule>
  </conditionalFormatting>
  <conditionalFormatting sqref="F62">
    <cfRule type="expression" dxfId="78" priority="41" stopIfTrue="1">
      <formula>F62&gt;G62</formula>
    </cfRule>
  </conditionalFormatting>
  <conditionalFormatting sqref="G62">
    <cfRule type="expression" dxfId="77" priority="42" stopIfTrue="1">
      <formula>G62&gt;F62</formula>
    </cfRule>
  </conditionalFormatting>
  <conditionalFormatting sqref="F93:F95">
    <cfRule type="expression" dxfId="76" priority="39" stopIfTrue="1">
      <formula>F93&gt;G93</formula>
    </cfRule>
  </conditionalFormatting>
  <conditionalFormatting sqref="G93:G95">
    <cfRule type="expression" dxfId="75" priority="40" stopIfTrue="1">
      <formula>G93&gt;F93</formula>
    </cfRule>
  </conditionalFormatting>
  <conditionalFormatting sqref="F96">
    <cfRule type="expression" dxfId="74" priority="37" stopIfTrue="1">
      <formula>F96&gt;G96</formula>
    </cfRule>
  </conditionalFormatting>
  <conditionalFormatting sqref="G96">
    <cfRule type="expression" dxfId="73" priority="38" stopIfTrue="1">
      <formula>G96&gt;F96</formula>
    </cfRule>
  </conditionalFormatting>
  <conditionalFormatting sqref="F97">
    <cfRule type="expression" dxfId="72" priority="35" stopIfTrue="1">
      <formula>F97&gt;G97</formula>
    </cfRule>
  </conditionalFormatting>
  <conditionalFormatting sqref="G97">
    <cfRule type="expression" dxfId="71" priority="36" stopIfTrue="1">
      <formula>G97&gt;F97</formula>
    </cfRule>
  </conditionalFormatting>
  <conditionalFormatting sqref="F98">
    <cfRule type="expression" dxfId="70" priority="33" stopIfTrue="1">
      <formula>F98&gt;G98</formula>
    </cfRule>
  </conditionalFormatting>
  <conditionalFormatting sqref="G98">
    <cfRule type="expression" dxfId="69" priority="34" stopIfTrue="1">
      <formula>G98&gt;F98</formula>
    </cfRule>
  </conditionalFormatting>
  <conditionalFormatting sqref="F66:F68">
    <cfRule type="expression" dxfId="68" priority="31" stopIfTrue="1">
      <formula>F66&gt;G66</formula>
    </cfRule>
  </conditionalFormatting>
  <conditionalFormatting sqref="G66:G68">
    <cfRule type="expression" dxfId="67" priority="32" stopIfTrue="1">
      <formula>G66&gt;F66</formula>
    </cfRule>
  </conditionalFormatting>
  <conditionalFormatting sqref="F69">
    <cfRule type="expression" dxfId="66" priority="29" stopIfTrue="1">
      <formula>F69&gt;G69</formula>
    </cfRule>
  </conditionalFormatting>
  <conditionalFormatting sqref="G69">
    <cfRule type="expression" dxfId="65" priority="30" stopIfTrue="1">
      <formula>G69&gt;F69</formula>
    </cfRule>
  </conditionalFormatting>
  <conditionalFormatting sqref="F70">
    <cfRule type="expression" dxfId="64" priority="27" stopIfTrue="1">
      <formula>F70&gt;G70</formula>
    </cfRule>
  </conditionalFormatting>
  <conditionalFormatting sqref="G70">
    <cfRule type="expression" dxfId="63" priority="28" stopIfTrue="1">
      <formula>G70&gt;F70</formula>
    </cfRule>
  </conditionalFormatting>
  <conditionalFormatting sqref="F71">
    <cfRule type="expression" dxfId="62" priority="25" stopIfTrue="1">
      <formula>F71&gt;G71</formula>
    </cfRule>
  </conditionalFormatting>
  <conditionalFormatting sqref="G71">
    <cfRule type="expression" dxfId="61" priority="26" stopIfTrue="1">
      <formula>G71&gt;F71</formula>
    </cfRule>
  </conditionalFormatting>
  <conditionalFormatting sqref="F75:F77">
    <cfRule type="expression" dxfId="60" priority="23" stopIfTrue="1">
      <formula>F75&gt;G75</formula>
    </cfRule>
  </conditionalFormatting>
  <conditionalFormatting sqref="G75:G77">
    <cfRule type="expression" dxfId="59" priority="24" stopIfTrue="1">
      <formula>G75&gt;F75</formula>
    </cfRule>
  </conditionalFormatting>
  <conditionalFormatting sqref="F78">
    <cfRule type="expression" dxfId="58" priority="21" stopIfTrue="1">
      <formula>F78&gt;G78</formula>
    </cfRule>
  </conditionalFormatting>
  <conditionalFormatting sqref="G78">
    <cfRule type="expression" dxfId="57" priority="22" stopIfTrue="1">
      <formula>G78&gt;F78</formula>
    </cfRule>
  </conditionalFormatting>
  <conditionalFormatting sqref="F79">
    <cfRule type="expression" dxfId="56" priority="19" stopIfTrue="1">
      <formula>F79&gt;G79</formula>
    </cfRule>
  </conditionalFormatting>
  <conditionalFormatting sqref="G79">
    <cfRule type="expression" dxfId="55" priority="20" stopIfTrue="1">
      <formula>G79&gt;F79</formula>
    </cfRule>
  </conditionalFormatting>
  <conditionalFormatting sqref="F80">
    <cfRule type="expression" dxfId="54" priority="17" stopIfTrue="1">
      <formula>F80&gt;G80</formula>
    </cfRule>
  </conditionalFormatting>
  <conditionalFormatting sqref="G80">
    <cfRule type="expression" dxfId="53" priority="18" stopIfTrue="1">
      <formula>G80&gt;F80</formula>
    </cfRule>
  </conditionalFormatting>
  <conditionalFormatting sqref="F84:F86">
    <cfRule type="expression" dxfId="52" priority="15" stopIfTrue="1">
      <formula>F84&gt;G84</formula>
    </cfRule>
  </conditionalFormatting>
  <conditionalFormatting sqref="G84:G86">
    <cfRule type="expression" dxfId="51" priority="16" stopIfTrue="1">
      <formula>G84&gt;F84</formula>
    </cfRule>
  </conditionalFormatting>
  <conditionalFormatting sqref="F87">
    <cfRule type="expression" dxfId="50" priority="13" stopIfTrue="1">
      <formula>F87&gt;G87</formula>
    </cfRule>
  </conditionalFormatting>
  <conditionalFormatting sqref="G87">
    <cfRule type="expression" dxfId="49" priority="14" stopIfTrue="1">
      <formula>G87&gt;F87</formula>
    </cfRule>
  </conditionalFormatting>
  <conditionalFormatting sqref="F88">
    <cfRule type="expression" dxfId="48" priority="11" stopIfTrue="1">
      <formula>F88&gt;G88</formula>
    </cfRule>
  </conditionalFormatting>
  <conditionalFormatting sqref="G88">
    <cfRule type="expression" dxfId="47" priority="12" stopIfTrue="1">
      <formula>G88&gt;F88</formula>
    </cfRule>
  </conditionalFormatting>
  <conditionalFormatting sqref="F89">
    <cfRule type="expression" dxfId="46" priority="9" stopIfTrue="1">
      <formula>F89&gt;G89</formula>
    </cfRule>
  </conditionalFormatting>
  <conditionalFormatting sqref="G89">
    <cfRule type="expression" dxfId="45" priority="10" stopIfTrue="1">
      <formula>G89&gt;F89</formula>
    </cfRule>
  </conditionalFormatting>
  <conditionalFormatting sqref="F111:F113">
    <cfRule type="expression" dxfId="44" priority="7" stopIfTrue="1">
      <formula>F111&gt;G111</formula>
    </cfRule>
  </conditionalFormatting>
  <conditionalFormatting sqref="G111:G113">
    <cfRule type="expression" dxfId="43" priority="8" stopIfTrue="1">
      <formula>G111&gt;F111</formula>
    </cfRule>
  </conditionalFormatting>
  <conditionalFormatting sqref="F114">
    <cfRule type="expression" dxfId="42" priority="5" stopIfTrue="1">
      <formula>F114&gt;G114</formula>
    </cfRule>
  </conditionalFormatting>
  <conditionalFormatting sqref="G114">
    <cfRule type="expression" dxfId="41" priority="6" stopIfTrue="1">
      <formula>G114&gt;F114</formula>
    </cfRule>
  </conditionalFormatting>
  <conditionalFormatting sqref="F115">
    <cfRule type="expression" dxfId="40" priority="3" stopIfTrue="1">
      <formula>F115&gt;G115</formula>
    </cfRule>
  </conditionalFormatting>
  <conditionalFormatting sqref="G115">
    <cfRule type="expression" dxfId="39" priority="4" stopIfTrue="1">
      <formula>G115&gt;F115</formula>
    </cfRule>
  </conditionalFormatting>
  <conditionalFormatting sqref="F116">
    <cfRule type="expression" dxfId="38" priority="1" stopIfTrue="1">
      <formula>F116&gt;G116</formula>
    </cfRule>
  </conditionalFormatting>
  <conditionalFormatting sqref="G116">
    <cfRule type="expression" dxfId="37" priority="2" stopIfTrue="1">
      <formula>G116&gt;F116</formula>
    </cfRule>
  </conditionalFormatting>
  <dataValidations count="2">
    <dataValidation imeMode="on" allowBlank="1" showInputMessage="1" showErrorMessage="1" sqref="C8:E13 I8:J13 E66:E71 E39:E44 E93:E98 E48:E53 E57:E62 E111:E116 E102:E107 E75:E80 E84:E89 E30:E35"/>
    <dataValidation imeMode="off" allowBlank="1" showInputMessage="1" showErrorMessage="1" sqref="F30:H35 F8:H13 F93:H98 F57:H62 F48:H53 F75:H80 F66:H71 F84:H89 F39:H44 F102:H107 F111:H116"/>
  </dataValidations>
  <pageMargins left="0.59055118110236227" right="0" top="0.98425196850393704" bottom="0" header="0.31496062992125984" footer="0.51181102362204722"/>
  <pageSetup paperSize="8" scale="70" orientation="portrait" r:id="rId1"/>
  <headerFooter alignWithMargins="0">
    <oddHeader>&amp;L&amp;"HG創英角ﾎﾟｯﾌﾟ体,ﾍﾋﾞｰ 太字"&amp;24&amp;U&amp;A　試合結果</oddHeader>
  </headerFooter>
  <legacyDrawing r:id="rId2"/>
  <extLst xmlns:x14="http://schemas.microsoft.com/office/spreadsheetml/2009/9/main">
    <ext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'名簿(固定)'!$C$4:$C$22</xm:f>
          </x14:formula1>
          <xm:sqref>C30:D35 C39:D44 C48:D53 C57:D62</xm:sqref>
        </x14:dataValidation>
        <x14:dataValidation type="list" allowBlank="1" showInputMessage="1" showErrorMessage="1">
          <x14:formula1>
            <xm:f>'名簿(固定)'!$C$23:$C$34</xm:f>
          </x14:formula1>
          <xm:sqref>C93:D98 C102:D107 I66:J71 I39:J44</xm:sqref>
        </x14:dataValidation>
        <x14:dataValidation type="list" imeMode="on" allowBlank="1" showInputMessage="1" showErrorMessage="1">
          <x14:formula1>
            <xm:f>'名簿(固定)'!$C$79:$C$96</xm:f>
          </x14:formula1>
          <xm:sqref>I93:J98 I75:J80 C111:D116 I48:J53</xm:sqref>
        </x14:dataValidation>
        <x14:dataValidation type="list" allowBlank="1" showInputMessage="1" showErrorMessage="1">
          <x14:formula1>
            <xm:f>'名簿(固定)'!$C$61:$C$78</xm:f>
          </x14:formula1>
          <xm:sqref>I84:J89 I57:J62 I102:J107 I111:J116</xm:sqref>
        </x14:dataValidation>
        <x14:dataValidation type="list" allowBlank="1" showInputMessage="1" showErrorMessage="1">
          <x14:formula1>
            <xm:f>'名簿(固定)'!$C$35:$C$60</xm:f>
          </x14:formula1>
          <xm:sqref>I30:J35</xm:sqref>
        </x14:dataValidation>
        <x14:dataValidation type="list" allowBlank="1" showInputMessage="1" showErrorMessage="1">
          <x14:formula1>
            <xm:f>'名簿(固定)'!$C$35:$C$60</xm:f>
          </x14:formula1>
          <xm:sqref>C66:D71 C75:D80 C84:D89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AA29"/>
  <sheetViews>
    <sheetView showGridLines="0" zoomScaleNormal="100" zoomScaleSheetLayoutView="110" workbookViewId="0">
      <selection activeCell="P16" sqref="P16"/>
    </sheetView>
  </sheetViews>
  <sheetFormatPr defaultRowHeight="13.5" outlineLevelRow="1" outlineLevelCol="1"/>
  <cols>
    <col min="1" max="1" width="5.625" style="2" customWidth="1"/>
    <col min="2" max="2" width="7.5" style="1" customWidth="1"/>
    <col min="3" max="3" width="3.625" customWidth="1"/>
    <col min="4" max="4" width="2.5" customWidth="1"/>
    <col min="5" max="6" width="3.625" customWidth="1"/>
    <col min="7" max="7" width="2.375" customWidth="1"/>
    <col min="8" max="9" width="3.625" customWidth="1"/>
    <col min="10" max="10" width="2.5" customWidth="1"/>
    <col min="11" max="12" width="3.625" customWidth="1"/>
    <col min="13" max="13" width="2.5" customWidth="1"/>
    <col min="14" max="15" width="3.625" customWidth="1"/>
    <col min="16" max="16" width="2.5" customWidth="1"/>
    <col min="17" max="17" width="3.625" customWidth="1"/>
    <col min="18" max="18" width="3.625" hidden="1" customWidth="1" outlineLevel="1"/>
    <col min="19" max="19" width="2.5" hidden="1" customWidth="1" outlineLevel="1"/>
    <col min="20" max="20" width="3.625" hidden="1" customWidth="1" outlineLevel="1"/>
    <col min="21" max="21" width="4.625" customWidth="1" collapsed="1"/>
    <col min="22" max="23" width="4.625" customWidth="1"/>
    <col min="24" max="26" width="6.625" customWidth="1"/>
  </cols>
  <sheetData>
    <row r="1" spans="1:27" ht="21" customHeight="1" thickBot="1">
      <c r="A1" s="15" t="s">
        <v>14</v>
      </c>
      <c r="B1" s="10"/>
      <c r="C1" s="7"/>
      <c r="D1" s="7"/>
      <c r="E1" s="7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41"/>
    </row>
    <row r="2" spans="1:27" ht="17.100000000000001" customHeight="1">
      <c r="A2" s="202" t="s">
        <v>13</v>
      </c>
      <c r="B2" s="178" t="s">
        <v>1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57"/>
      <c r="P2" s="57"/>
      <c r="Q2" s="57"/>
      <c r="R2" s="57"/>
      <c r="S2" s="57"/>
      <c r="T2" s="57"/>
      <c r="U2" s="176" t="s">
        <v>2</v>
      </c>
      <c r="V2" s="204" t="s">
        <v>3</v>
      </c>
      <c r="W2" s="192" t="s">
        <v>24</v>
      </c>
      <c r="X2" s="196" t="s">
        <v>25</v>
      </c>
      <c r="Y2" s="36" t="s">
        <v>10</v>
      </c>
      <c r="Z2" s="36" t="s">
        <v>11</v>
      </c>
      <c r="AA2" t="s">
        <v>44</v>
      </c>
    </row>
    <row r="3" spans="1:27" s="1" customFormat="1" ht="17.100000000000001" customHeight="1" thickBot="1">
      <c r="A3" s="203"/>
      <c r="B3" s="179"/>
      <c r="C3" s="5"/>
      <c r="D3" s="3" t="str">
        <f>$B$4</f>
        <v>神戸</v>
      </c>
      <c r="E3" s="4"/>
      <c r="F3" s="5"/>
      <c r="G3" s="3" t="str">
        <f>$B$6</f>
        <v>姫路</v>
      </c>
      <c r="H3" s="4"/>
      <c r="I3" s="5"/>
      <c r="J3" s="3" t="str">
        <f>$B$8</f>
        <v>赤穂</v>
      </c>
      <c r="K3" s="3"/>
      <c r="L3" s="5"/>
      <c r="M3" s="3" t="str">
        <f>$B$10</f>
        <v>福山</v>
      </c>
      <c r="N3" s="3"/>
      <c r="O3" s="5"/>
      <c r="P3" s="3" t="str">
        <f>$B$12</f>
        <v>丸亀</v>
      </c>
      <c r="Q3" s="3"/>
      <c r="R3" s="5"/>
      <c r="S3" s="3" t="str">
        <f>$B$14</f>
        <v>西条</v>
      </c>
      <c r="T3" s="3"/>
      <c r="U3" s="177"/>
      <c r="V3" s="205"/>
      <c r="W3" s="193"/>
      <c r="X3" s="197"/>
      <c r="Y3" s="37" t="s">
        <v>12</v>
      </c>
      <c r="Z3" s="37" t="s">
        <v>12</v>
      </c>
    </row>
    <row r="4" spans="1:27" ht="17.100000000000001" customHeight="1">
      <c r="A4" s="198">
        <f>RANK(X4,X$4:X$13)</f>
        <v>2</v>
      </c>
      <c r="B4" s="200" t="s">
        <v>15</v>
      </c>
      <c r="C4" s="72"/>
      <c r="D4" s="73"/>
      <c r="E4" s="74"/>
      <c r="F4" s="9">
        <f>IF('戦績表（入力用）'!F36="","",'戦績表（入力用）'!F36)</f>
        <v>19</v>
      </c>
      <c r="G4" s="9" t="s">
        <v>0</v>
      </c>
      <c r="H4" s="9">
        <f>IF('戦績表（入力用）'!G36="","",'戦績表（入力用）'!G36)</f>
        <v>28</v>
      </c>
      <c r="I4" s="11">
        <f>IF('戦績表（入力用）'!F45="","",'戦績表（入力用）'!F45)</f>
        <v>22</v>
      </c>
      <c r="J4" s="8" t="s">
        <v>0</v>
      </c>
      <c r="K4" s="8">
        <f>IF('戦績表（入力用）'!G45="","",'戦績表（入力用）'!G45)</f>
        <v>28</v>
      </c>
      <c r="L4" s="11">
        <f>IF('戦績表（入力用）'!F54="","",'戦績表（入力用）'!F54)</f>
        <v>32</v>
      </c>
      <c r="M4" s="8" t="s">
        <v>0</v>
      </c>
      <c r="N4" s="8">
        <f>IF('戦績表（入力用）'!G54="","",'戦績表（入力用）'!G54)</f>
        <v>16</v>
      </c>
      <c r="O4" s="11">
        <f>IF('戦績表（入力用）'!F63="","",'戦績表（入力用）'!F63)</f>
        <v>32</v>
      </c>
      <c r="P4" s="8" t="s">
        <v>0</v>
      </c>
      <c r="Q4" s="8">
        <f>IF('戦績表（入力用）'!G63="","",'戦績表（入力用）'!G63)</f>
        <v>15</v>
      </c>
      <c r="R4" s="11" t="e">
        <f>IF('戦績表（入力用）'!#REF!="","",'戦績表（入力用）'!#REF!)</f>
        <v>#REF!</v>
      </c>
      <c r="S4" s="8" t="s">
        <v>0</v>
      </c>
      <c r="T4" s="8" t="e">
        <f>IF('戦績表（入力用）'!#REF!="","",'戦績表（入力用）'!#REF!)</f>
        <v>#REF!</v>
      </c>
      <c r="U4" s="188">
        <f>COUNTIF(C5:Q5,"○")</f>
        <v>2</v>
      </c>
      <c r="V4" s="185">
        <f>COUNTIF(C5:Q5,"×")</f>
        <v>1</v>
      </c>
      <c r="W4" s="194">
        <f>COUNTIF(C5:Q5,"△")</f>
        <v>1</v>
      </c>
      <c r="X4" s="190">
        <f>IF(U4="","",U4+Y4-Z4)</f>
        <v>20</v>
      </c>
      <c r="Y4" s="183">
        <f>SUM(C4,F4,I4,L4,O4)</f>
        <v>105</v>
      </c>
      <c r="Z4" s="183">
        <f>SUM(E4,H4,K4,N4,Q4)</f>
        <v>87</v>
      </c>
      <c r="AA4">
        <f>U4*2+W4</f>
        <v>5</v>
      </c>
    </row>
    <row r="5" spans="1:27" ht="17.100000000000001" customHeight="1">
      <c r="A5" s="199"/>
      <c r="B5" s="201"/>
      <c r="C5" s="75"/>
      <c r="D5" s="76"/>
      <c r="E5" s="77"/>
      <c r="F5" s="181" t="str">
        <f>IF(OR(F4="",H4=""),"",IF(F4&gt;H4,"○",IF(F4=H4,"△","×")))</f>
        <v>×</v>
      </c>
      <c r="G5" s="182"/>
      <c r="H5" s="187"/>
      <c r="I5" s="181" t="s">
        <v>199</v>
      </c>
      <c r="J5" s="182"/>
      <c r="K5" s="187"/>
      <c r="L5" s="181" t="str">
        <f>IF(OR(L4="",N4=""),"",IF(L4&gt;N4,"○",IF(L4=N4,"△","×")))</f>
        <v>○</v>
      </c>
      <c r="M5" s="182"/>
      <c r="N5" s="182"/>
      <c r="O5" s="181" t="str">
        <f>IF(OR(O4="",Q4=""),"",IF(O4&gt;Q4,"○",IF(O4=Q4,"△","×")))</f>
        <v>○</v>
      </c>
      <c r="P5" s="182"/>
      <c r="Q5" s="187"/>
      <c r="R5" s="181" t="e">
        <f>IF(OR(R4="",T4=""),"",IF(R4&gt;T4,"○",IF(R4=T4,"△","×")))</f>
        <v>#REF!</v>
      </c>
      <c r="S5" s="182"/>
      <c r="T5" s="182"/>
      <c r="U5" s="189"/>
      <c r="V5" s="186"/>
      <c r="W5" s="195"/>
      <c r="X5" s="191"/>
      <c r="Y5" s="184"/>
      <c r="Z5" s="184"/>
    </row>
    <row r="6" spans="1:27" ht="17.100000000000001" customHeight="1">
      <c r="A6" s="198">
        <f>RANK(X6,X$4:X$13)</f>
        <v>3</v>
      </c>
      <c r="B6" s="200" t="s">
        <v>16</v>
      </c>
      <c r="C6" s="8">
        <f>H4</f>
        <v>28</v>
      </c>
      <c r="D6" s="9" t="s">
        <v>0</v>
      </c>
      <c r="E6" s="13">
        <f>F4</f>
        <v>19</v>
      </c>
      <c r="F6" s="59"/>
      <c r="G6" s="60"/>
      <c r="H6" s="61"/>
      <c r="I6" s="14">
        <f>IF('戦績表（入力用）'!F72="","",'戦績表（入力用）'!F72)</f>
        <v>23</v>
      </c>
      <c r="J6" s="9" t="s">
        <v>0</v>
      </c>
      <c r="K6" s="9">
        <f>IF('戦績表（入力用）'!G72="","",'戦績表（入力用）'!G72)</f>
        <v>28</v>
      </c>
      <c r="L6" s="11">
        <f>IF('戦績表（入力用）'!F81="","",'戦績表（入力用）'!F81)</f>
        <v>28</v>
      </c>
      <c r="M6" s="8" t="s">
        <v>0</v>
      </c>
      <c r="N6" s="8">
        <f>IF('戦績表（入力用）'!G81="","",'戦績表（入力用）'!G81)</f>
        <v>26</v>
      </c>
      <c r="O6" s="14">
        <f>IF('戦績表（入力用）'!F90="","",'戦績表（入力用）'!F90)</f>
        <v>29</v>
      </c>
      <c r="P6" s="9" t="s">
        <v>0</v>
      </c>
      <c r="Q6" s="9">
        <f>IF('戦績表（入力用）'!G90="","",'戦績表（入力用）'!G90)</f>
        <v>26</v>
      </c>
      <c r="R6" s="11" t="e">
        <f>IF('戦績表（入力用）'!#REF!="","",'戦績表（入力用）'!#REF!)</f>
        <v>#REF!</v>
      </c>
      <c r="S6" s="8" t="s">
        <v>0</v>
      </c>
      <c r="T6" s="8" t="e">
        <f>IF('戦績表（入力用）'!#REF!="","",'戦績表（入力用）'!#REF!)</f>
        <v>#REF!</v>
      </c>
      <c r="U6" s="188">
        <f>COUNTIF(C7:Q7,"○")</f>
        <v>2</v>
      </c>
      <c r="V6" s="185">
        <f>COUNTIF(C7:Q7,"×")</f>
        <v>1</v>
      </c>
      <c r="W6" s="194">
        <f>COUNTIF(C7:Q7,"△")</f>
        <v>1</v>
      </c>
      <c r="X6" s="190">
        <f>IF(U6="","",U6+Y6-Z6)</f>
        <v>11</v>
      </c>
      <c r="Y6" s="183">
        <f>SUM(C6,F6,I6,L6,O6)</f>
        <v>108</v>
      </c>
      <c r="Z6" s="183">
        <f>SUM(E6,H6,K6,N6,Q6)</f>
        <v>99</v>
      </c>
      <c r="AA6">
        <f t="shared" ref="AA6:AA12" si="0">U6*2+W6</f>
        <v>5</v>
      </c>
    </row>
    <row r="7" spans="1:27" ht="17.100000000000001" customHeight="1">
      <c r="A7" s="199"/>
      <c r="B7" s="201"/>
      <c r="C7" s="181" t="str">
        <f>IF(OR(C6="",E6=""),"",IF(C6&gt;E6,"○",IF(C6=E6,"△","×")))</f>
        <v>○</v>
      </c>
      <c r="D7" s="182"/>
      <c r="E7" s="187"/>
      <c r="F7" s="62"/>
      <c r="G7" s="63"/>
      <c r="H7" s="64"/>
      <c r="I7" s="181" t="str">
        <f>IF(OR(I6="",K6=""),"",IF(I6&gt;K6,"○",IF(I6=K6,"△","×")))</f>
        <v>×</v>
      </c>
      <c r="J7" s="182"/>
      <c r="K7" s="187"/>
      <c r="L7" s="181" t="s">
        <v>199</v>
      </c>
      <c r="M7" s="182"/>
      <c r="N7" s="187"/>
      <c r="O7" s="181" t="str">
        <f>IF(OR(O6="",Q6=""),"",IF(O6&gt;Q6,"○",IF(O6=Q6,"△","×")))</f>
        <v>○</v>
      </c>
      <c r="P7" s="182"/>
      <c r="Q7" s="187"/>
      <c r="R7" s="181" t="e">
        <f>IF(OR(R6="",T6=""),"",IF(R6&gt;T6,"○",IF(R6=T6,"△","×")))</f>
        <v>#REF!</v>
      </c>
      <c r="S7" s="182"/>
      <c r="T7" s="182"/>
      <c r="U7" s="189"/>
      <c r="V7" s="186"/>
      <c r="W7" s="195"/>
      <c r="X7" s="191"/>
      <c r="Y7" s="184"/>
      <c r="Z7" s="184"/>
    </row>
    <row r="8" spans="1:27" ht="17.100000000000001" customHeight="1">
      <c r="A8" s="198">
        <f>RANK(X8,X$4:X$13)</f>
        <v>1</v>
      </c>
      <c r="B8" s="200" t="s">
        <v>17</v>
      </c>
      <c r="C8" s="8">
        <f>K4</f>
        <v>28</v>
      </c>
      <c r="D8" s="8" t="s">
        <v>0</v>
      </c>
      <c r="E8" s="12">
        <f>I4</f>
        <v>22</v>
      </c>
      <c r="F8" s="11">
        <f>K6</f>
        <v>28</v>
      </c>
      <c r="G8" s="8" t="s">
        <v>0</v>
      </c>
      <c r="H8" s="12">
        <f>I6</f>
        <v>23</v>
      </c>
      <c r="I8" s="59"/>
      <c r="J8" s="60"/>
      <c r="K8" s="61"/>
      <c r="L8" s="11">
        <f>IF('戦績表（入力用）'!F99="","",'戦績表（入力用）'!F99)</f>
        <v>35</v>
      </c>
      <c r="M8" s="8" t="s">
        <v>0</v>
      </c>
      <c r="N8" s="8">
        <f>IF('戦績表（入力用）'!G99="","",'戦績表（入力用）'!G99)</f>
        <v>14</v>
      </c>
      <c r="O8" s="11">
        <f>IF('戦績表（入力用）'!F108="","",'戦績表（入力用）'!F108)</f>
        <v>31</v>
      </c>
      <c r="P8" s="8" t="s">
        <v>0</v>
      </c>
      <c r="Q8" s="8">
        <f>IF('戦績表（入力用）'!G108="","",'戦績表（入力用）'!G108)</f>
        <v>21</v>
      </c>
      <c r="R8" s="11" t="e">
        <f>IF('戦績表（入力用）'!#REF!="","",'戦績表（入力用）'!#REF!)</f>
        <v>#REF!</v>
      </c>
      <c r="S8" s="8" t="s">
        <v>0</v>
      </c>
      <c r="T8" s="8" t="e">
        <f>IF('戦績表（入力用）'!#REF!="","",'戦績表（入力用）'!#REF!)</f>
        <v>#REF!</v>
      </c>
      <c r="U8" s="188">
        <f>COUNTIF(C9:Q9,"○")</f>
        <v>3</v>
      </c>
      <c r="V8" s="185">
        <f>COUNTIF(C9:Q9,"×")</f>
        <v>0</v>
      </c>
      <c r="W8" s="194">
        <f>COUNTIF(C9:Q9,"△")</f>
        <v>1</v>
      </c>
      <c r="X8" s="190">
        <f>IF(U8="","",U8+Y8-Z8)</f>
        <v>45</v>
      </c>
      <c r="Y8" s="183">
        <f>SUM(C8,F8,I8,L8,O8)</f>
        <v>122</v>
      </c>
      <c r="Z8" s="183">
        <f>SUM(E8,H8,K8,N8,Q8)</f>
        <v>80</v>
      </c>
      <c r="AA8">
        <f t="shared" si="0"/>
        <v>7</v>
      </c>
    </row>
    <row r="9" spans="1:27" ht="17.100000000000001" customHeight="1">
      <c r="A9" s="199"/>
      <c r="B9" s="201"/>
      <c r="C9" s="181" t="s">
        <v>199</v>
      </c>
      <c r="D9" s="182"/>
      <c r="E9" s="187"/>
      <c r="F9" s="181" t="str">
        <f>IF(OR(F8="",H8=""),"",IF(F8&gt;H8,"○",IF(F8=H8,"△","×")))</f>
        <v>○</v>
      </c>
      <c r="G9" s="182"/>
      <c r="H9" s="187"/>
      <c r="I9" s="62"/>
      <c r="J9" s="63"/>
      <c r="K9" s="64"/>
      <c r="L9" s="181" t="str">
        <f>IF(OR(L8="",N8=""),"",IF(L8&gt;N8,"○",IF(L8=N8,"△","×")))</f>
        <v>○</v>
      </c>
      <c r="M9" s="182"/>
      <c r="N9" s="182"/>
      <c r="O9" s="181" t="str">
        <f>IF(OR(O8="",Q8=""),"",IF(O8&gt;Q8,"○",IF(O8=Q8,"△","×")))</f>
        <v>○</v>
      </c>
      <c r="P9" s="182"/>
      <c r="Q9" s="182"/>
      <c r="R9" s="181" t="e">
        <f>IF(OR(R8="",T8=""),"",IF(R8&gt;T8,"○",IF(R8=T8,"△","×")))</f>
        <v>#REF!</v>
      </c>
      <c r="S9" s="182"/>
      <c r="T9" s="182"/>
      <c r="U9" s="189"/>
      <c r="V9" s="186"/>
      <c r="W9" s="195"/>
      <c r="X9" s="191"/>
      <c r="Y9" s="184"/>
      <c r="Z9" s="184"/>
    </row>
    <row r="10" spans="1:27" ht="17.100000000000001" customHeight="1">
      <c r="A10" s="198">
        <f>RANK(X10,X$4:X$13)</f>
        <v>5</v>
      </c>
      <c r="B10" s="200" t="s">
        <v>18</v>
      </c>
      <c r="C10" s="14">
        <f>N4</f>
        <v>16</v>
      </c>
      <c r="D10" s="9" t="s">
        <v>0</v>
      </c>
      <c r="E10" s="13">
        <f>L4</f>
        <v>32</v>
      </c>
      <c r="F10" s="14">
        <f>N6</f>
        <v>26</v>
      </c>
      <c r="G10" s="9" t="s">
        <v>0</v>
      </c>
      <c r="H10" s="13">
        <f>L6</f>
        <v>28</v>
      </c>
      <c r="I10" s="14">
        <f>N8</f>
        <v>14</v>
      </c>
      <c r="J10" s="9" t="s">
        <v>0</v>
      </c>
      <c r="K10" s="9">
        <f>L8</f>
        <v>35</v>
      </c>
      <c r="L10" s="59"/>
      <c r="M10" s="60"/>
      <c r="N10" s="60"/>
      <c r="O10" s="11">
        <f>IF('戦績表（入力用）'!F117="","",'戦績表（入力用）'!F117)</f>
        <v>20</v>
      </c>
      <c r="P10" s="8" t="s">
        <v>0</v>
      </c>
      <c r="Q10" s="8">
        <f>IF('戦績表（入力用）'!G117="","",'戦績表（入力用）'!G117)</f>
        <v>30</v>
      </c>
      <c r="R10" s="11" t="e">
        <f>IF('戦績表（入力用）'!#REF!="","",'戦績表（入力用）'!#REF!)</f>
        <v>#REF!</v>
      </c>
      <c r="S10" s="8" t="s">
        <v>0</v>
      </c>
      <c r="T10" s="8" t="e">
        <f>IF('戦績表（入力用）'!#REF!="","",'戦績表（入力用）'!#REF!)</f>
        <v>#REF!</v>
      </c>
      <c r="U10" s="188">
        <f>COUNTIF(C11:Q11,"○")</f>
        <v>0</v>
      </c>
      <c r="V10" s="185">
        <f>COUNTIF(C11:Q11,"×")</f>
        <v>3</v>
      </c>
      <c r="W10" s="194">
        <f>COUNTIF(C11:Q11,"△")</f>
        <v>1</v>
      </c>
      <c r="X10" s="190">
        <f>IF(U10="","",U10+Y10-Z10)</f>
        <v>-49</v>
      </c>
      <c r="Y10" s="183">
        <f>SUM(C10,F10,I10,L10,O10)</f>
        <v>76</v>
      </c>
      <c r="Z10" s="183">
        <f>SUM(E10,H10,K10,N10,Q10)</f>
        <v>125</v>
      </c>
      <c r="AA10">
        <f t="shared" si="0"/>
        <v>1</v>
      </c>
    </row>
    <row r="11" spans="1:27" ht="17.100000000000001" customHeight="1">
      <c r="A11" s="199"/>
      <c r="B11" s="201"/>
      <c r="C11" s="181" t="str">
        <f>IF(OR(C10="",E10=""),"",IF(C10&gt;E10,"○",IF(C10=E10,"△","×")))</f>
        <v>×</v>
      </c>
      <c r="D11" s="182"/>
      <c r="E11" s="187"/>
      <c r="F11" s="181" t="s">
        <v>199</v>
      </c>
      <c r="G11" s="182"/>
      <c r="H11" s="187"/>
      <c r="I11" s="181" t="str">
        <f>IF(OR(I10="",K10=""),"",IF(I10&gt;K10,"○",IF(I10=K10,"△","×")))</f>
        <v>×</v>
      </c>
      <c r="J11" s="182"/>
      <c r="K11" s="187"/>
      <c r="L11" s="62"/>
      <c r="M11" s="63"/>
      <c r="N11" s="63"/>
      <c r="O11" s="181" t="str">
        <f>IF(OR(O10="",Q10=""),"",IF(O10&gt;Q10,"○",IF(O10=Q10,"△","×")))</f>
        <v>×</v>
      </c>
      <c r="P11" s="182"/>
      <c r="Q11" s="187"/>
      <c r="R11" s="181" t="e">
        <f>IF(OR(R10="",T10=""),"",IF(R10&gt;T10,"○",IF(R10=T10,"△","×")))</f>
        <v>#REF!</v>
      </c>
      <c r="S11" s="182"/>
      <c r="T11" s="182"/>
      <c r="U11" s="189"/>
      <c r="V11" s="186"/>
      <c r="W11" s="195"/>
      <c r="X11" s="191"/>
      <c r="Y11" s="184"/>
      <c r="Z11" s="184"/>
    </row>
    <row r="12" spans="1:27" ht="17.100000000000001" customHeight="1">
      <c r="A12" s="221">
        <f>RANK(X12,X$4:X$13)</f>
        <v>4</v>
      </c>
      <c r="B12" s="222" t="s">
        <v>19</v>
      </c>
      <c r="C12" s="8">
        <f>Q4</f>
        <v>15</v>
      </c>
      <c r="D12" s="8" t="s">
        <v>0</v>
      </c>
      <c r="E12" s="12">
        <f>O4</f>
        <v>32</v>
      </c>
      <c r="F12" s="11">
        <f>Q6</f>
        <v>26</v>
      </c>
      <c r="G12" s="8" t="s">
        <v>0</v>
      </c>
      <c r="H12" s="12">
        <f>O6</f>
        <v>29</v>
      </c>
      <c r="I12" s="14">
        <f>Q8</f>
        <v>21</v>
      </c>
      <c r="J12" s="9" t="s">
        <v>0</v>
      </c>
      <c r="K12" s="9">
        <f>O8</f>
        <v>31</v>
      </c>
      <c r="L12" s="11">
        <f>Q10</f>
        <v>30</v>
      </c>
      <c r="M12" s="8" t="s">
        <v>0</v>
      </c>
      <c r="N12" s="8">
        <f>O10</f>
        <v>20</v>
      </c>
      <c r="O12" s="65"/>
      <c r="P12" s="66"/>
      <c r="Q12" s="67"/>
      <c r="R12" s="11" t="e">
        <f>IF('戦績表（入力用）'!#REF!="","",'戦績表（入力用）'!#REF!)</f>
        <v>#REF!</v>
      </c>
      <c r="S12" s="8" t="s">
        <v>0</v>
      </c>
      <c r="T12" s="8" t="e">
        <f>IF('戦績表（入力用）'!#REF!="","",'戦績表（入力用）'!#REF!)</f>
        <v>#REF!</v>
      </c>
      <c r="U12" s="210">
        <f>COUNTIF(C13:Q13,"○")</f>
        <v>1</v>
      </c>
      <c r="V12" s="207">
        <f>COUNTIF(C13:Q13,"×")</f>
        <v>3</v>
      </c>
      <c r="W12" s="208">
        <f>COUNTIF(C13:Q13,"△")</f>
        <v>0</v>
      </c>
      <c r="X12" s="209">
        <f>IF(U12="","",U12+Y12-Z12)</f>
        <v>-19</v>
      </c>
      <c r="Y12" s="206">
        <f>SUM(C12,F12,I12,L12,O12)</f>
        <v>92</v>
      </c>
      <c r="Z12" s="206">
        <f>SUM(E12,H12,K12,N12,Q12)</f>
        <v>112</v>
      </c>
      <c r="AA12">
        <f t="shared" si="0"/>
        <v>2</v>
      </c>
    </row>
    <row r="13" spans="1:27" ht="17.100000000000001" customHeight="1">
      <c r="A13" s="199"/>
      <c r="B13" s="201"/>
      <c r="C13" s="181" t="str">
        <f>IF(OR(C12="",E12=""),"",IF(C12&gt;E12,"○",IF(C12=E12,"△","×")))</f>
        <v>×</v>
      </c>
      <c r="D13" s="182"/>
      <c r="E13" s="187"/>
      <c r="F13" s="181" t="str">
        <f>IF(OR(F12="",H12=""),"",IF(F12&gt;H12,"○",IF(F12=H12,"△","×")))</f>
        <v>×</v>
      </c>
      <c r="G13" s="182"/>
      <c r="H13" s="187"/>
      <c r="I13" s="181" t="str">
        <f>IF(OR(I12="",K12=""),"",IF(I12&gt;K12,"○",IF(I12=K12,"△","×")))</f>
        <v>×</v>
      </c>
      <c r="J13" s="182"/>
      <c r="K13" s="187"/>
      <c r="L13" s="181" t="str">
        <f>IF(OR(L12="",N12=""),"",IF(L12&gt;N12,"○",IF(L12=N12,"△","×")))</f>
        <v>○</v>
      </c>
      <c r="M13" s="182"/>
      <c r="N13" s="187"/>
      <c r="O13" s="62"/>
      <c r="P13" s="63"/>
      <c r="Q13" s="64"/>
      <c r="R13" s="181" t="e">
        <f>IF(OR(R12="",T12=""),"",IF(R12&gt;T12,"○",IF(R12=T12,"△","×")))</f>
        <v>#REF!</v>
      </c>
      <c r="S13" s="182"/>
      <c r="T13" s="182"/>
      <c r="U13" s="189"/>
      <c r="V13" s="186"/>
      <c r="W13" s="195"/>
      <c r="X13" s="191"/>
      <c r="Y13" s="184"/>
      <c r="Z13" s="184"/>
    </row>
    <row r="14" spans="1:27" ht="17.100000000000001" hidden="1" customHeight="1" outlineLevel="1">
      <c r="A14" s="198" t="e">
        <f>RANK(X14,X$4:X$15)</f>
        <v>#REF!</v>
      </c>
      <c r="B14" s="200" t="s">
        <v>26</v>
      </c>
      <c r="C14" s="14" t="e">
        <f>T4</f>
        <v>#REF!</v>
      </c>
      <c r="D14" s="9" t="s">
        <v>0</v>
      </c>
      <c r="E14" s="13" t="e">
        <f>R4</f>
        <v>#REF!</v>
      </c>
      <c r="F14" s="14" t="e">
        <f>T6</f>
        <v>#REF!</v>
      </c>
      <c r="G14" s="9" t="s">
        <v>0</v>
      </c>
      <c r="H14" s="13" t="e">
        <f>R6</f>
        <v>#REF!</v>
      </c>
      <c r="I14" s="14" t="e">
        <f>T8</f>
        <v>#REF!</v>
      </c>
      <c r="J14" s="9" t="s">
        <v>0</v>
      </c>
      <c r="K14" s="9" t="e">
        <f>R8</f>
        <v>#REF!</v>
      </c>
      <c r="L14" s="11" t="e">
        <f>T10</f>
        <v>#REF!</v>
      </c>
      <c r="M14" s="8" t="s">
        <v>0</v>
      </c>
      <c r="N14" s="8" t="e">
        <f>R10</f>
        <v>#REF!</v>
      </c>
      <c r="O14" s="14" t="e">
        <f>T12</f>
        <v>#REF!</v>
      </c>
      <c r="P14" s="9" t="s">
        <v>0</v>
      </c>
      <c r="Q14" s="9" t="e">
        <f>R12</f>
        <v>#REF!</v>
      </c>
      <c r="R14" s="59"/>
      <c r="S14" s="60"/>
      <c r="T14" s="60"/>
      <c r="U14" s="188">
        <f>COUNTIF(C15:T15,"○")</f>
        <v>0</v>
      </c>
      <c r="V14" s="185">
        <f>COUNTIF(C15:T15,"×")</f>
        <v>0</v>
      </c>
      <c r="W14" s="194">
        <f>COUNTIF(C15:T15,"△")</f>
        <v>0</v>
      </c>
      <c r="X14" s="190" t="e">
        <f>IF(U14="","",U14+Y14-Z14)</f>
        <v>#REF!</v>
      </c>
      <c r="Y14" s="183" t="e">
        <f>SUM(C14,F14,I14,L14,O14,R14)</f>
        <v>#REF!</v>
      </c>
      <c r="Z14" s="183" t="e">
        <f>SUM(E14,H14,K14,N14,Q14,T14)</f>
        <v>#REF!</v>
      </c>
    </row>
    <row r="15" spans="1:27" ht="17.100000000000001" hidden="1" customHeight="1" outlineLevel="1" thickBot="1">
      <c r="A15" s="213"/>
      <c r="B15" s="214"/>
      <c r="C15" s="217" t="e">
        <f>IF(OR(C14="",E14=""),"",IF(C14&gt;E14,"○",IF(C14=E14,"△","×")))</f>
        <v>#REF!</v>
      </c>
      <c r="D15" s="218"/>
      <c r="E15" s="219"/>
      <c r="F15" s="217" t="e">
        <f>IF(OR(F14="",H14=""),"",IF(F14&gt;H14,"○",IF(F14=H14,"△","×")))</f>
        <v>#REF!</v>
      </c>
      <c r="G15" s="218"/>
      <c r="H15" s="219"/>
      <c r="I15" s="217" t="e">
        <f>IF(OR(I14="",K14=""),"",IF(I14&gt;K14,"○",IF(I14=K14,"△","×")))</f>
        <v>#REF!</v>
      </c>
      <c r="J15" s="218"/>
      <c r="K15" s="219"/>
      <c r="L15" s="217" t="e">
        <f>IF(OR(L14="",N14=""),"",IF(L14&gt;N14,"○",IF(L14=N14,"△","×")))</f>
        <v>#REF!</v>
      </c>
      <c r="M15" s="218"/>
      <c r="N15" s="219"/>
      <c r="O15" s="217" t="e">
        <f>IF(OR(O14="",Q14=""),"",IF(O14&gt;Q14,"○",IF(O14=Q14,"△","×")))</f>
        <v>#REF!</v>
      </c>
      <c r="P15" s="218"/>
      <c r="Q15" s="219"/>
      <c r="R15" s="68"/>
      <c r="S15" s="69"/>
      <c r="T15" s="69"/>
      <c r="U15" s="215"/>
      <c r="V15" s="216"/>
      <c r="W15" s="220"/>
      <c r="X15" s="211"/>
      <c r="Y15" s="212"/>
      <c r="Z15" s="212"/>
    </row>
    <row r="16" spans="1:27" collapsed="1"/>
    <row r="17" spans="1:17" ht="14.25" thickBot="1"/>
    <row r="18" spans="1:17">
      <c r="A18" s="202"/>
      <c r="B18" s="178"/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57"/>
      <c r="P18" s="57"/>
      <c r="Q18" s="57"/>
    </row>
    <row r="19" spans="1:17" ht="14.25" thickBot="1">
      <c r="A19" s="203"/>
      <c r="B19" s="179"/>
      <c r="C19" s="5"/>
      <c r="D19" s="3"/>
      <c r="E19" s="4"/>
      <c r="F19" s="5"/>
      <c r="G19" s="3"/>
      <c r="H19" s="4"/>
      <c r="I19" s="5"/>
      <c r="J19" s="3"/>
      <c r="K19" s="3"/>
      <c r="L19" s="5"/>
      <c r="M19" s="3"/>
      <c r="N19" s="3"/>
      <c r="O19" s="5"/>
      <c r="P19" s="3"/>
      <c r="Q19" s="3"/>
    </row>
    <row r="20" spans="1:17" ht="14.25">
      <c r="A20" s="198"/>
      <c r="B20" s="200"/>
      <c r="C20" s="72"/>
      <c r="D20" s="73"/>
      <c r="E20" s="74"/>
      <c r="F20" s="9"/>
      <c r="G20" s="9"/>
      <c r="H20" s="9"/>
      <c r="I20" s="11"/>
      <c r="J20" s="8"/>
      <c r="K20" s="8"/>
      <c r="L20" s="11"/>
      <c r="M20" s="8"/>
      <c r="N20" s="8"/>
      <c r="O20" s="11"/>
      <c r="P20" s="8"/>
      <c r="Q20" s="8"/>
    </row>
    <row r="21" spans="1:17" ht="14.25">
      <c r="A21" s="199"/>
      <c r="B21" s="201"/>
      <c r="C21" s="75"/>
      <c r="D21" s="76"/>
      <c r="E21" s="77"/>
      <c r="F21" s="181"/>
      <c r="G21" s="182"/>
      <c r="H21" s="187"/>
      <c r="I21" s="181"/>
      <c r="J21" s="182"/>
      <c r="K21" s="187"/>
      <c r="L21" s="181"/>
      <c r="M21" s="182"/>
      <c r="N21" s="182"/>
      <c r="O21" s="181"/>
      <c r="P21" s="182"/>
      <c r="Q21" s="187"/>
    </row>
    <row r="22" spans="1:17" ht="14.25">
      <c r="A22" s="198"/>
      <c r="B22" s="200"/>
      <c r="C22" s="8"/>
      <c r="D22" s="9"/>
      <c r="E22" s="13"/>
      <c r="F22" s="59"/>
      <c r="G22" s="60"/>
      <c r="H22" s="61"/>
      <c r="I22" s="14"/>
      <c r="J22" s="9"/>
      <c r="K22" s="9"/>
      <c r="L22" s="11"/>
      <c r="M22" s="8"/>
      <c r="N22" s="8"/>
      <c r="O22" s="14"/>
      <c r="P22" s="9"/>
      <c r="Q22" s="9"/>
    </row>
    <row r="23" spans="1:17" ht="14.25">
      <c r="A23" s="199"/>
      <c r="B23" s="201"/>
      <c r="C23" s="181"/>
      <c r="D23" s="182"/>
      <c r="E23" s="187"/>
      <c r="F23" s="62"/>
      <c r="G23" s="63"/>
      <c r="H23" s="64"/>
      <c r="I23" s="181"/>
      <c r="J23" s="182"/>
      <c r="K23" s="187"/>
      <c r="L23" s="181"/>
      <c r="M23" s="182"/>
      <c r="N23" s="182"/>
      <c r="O23" s="181"/>
      <c r="P23" s="182"/>
      <c r="Q23" s="187"/>
    </row>
    <row r="24" spans="1:17" ht="14.25">
      <c r="A24" s="198"/>
      <c r="B24" s="200"/>
      <c r="C24" s="8"/>
      <c r="D24" s="8"/>
      <c r="E24" s="12"/>
      <c r="F24" s="11"/>
      <c r="G24" s="8"/>
      <c r="H24" s="12"/>
      <c r="I24" s="59"/>
      <c r="J24" s="60"/>
      <c r="K24" s="61"/>
      <c r="L24" s="11"/>
      <c r="M24" s="8"/>
      <c r="N24" s="8"/>
      <c r="O24" s="11"/>
      <c r="P24" s="8"/>
      <c r="Q24" s="8"/>
    </row>
    <row r="25" spans="1:17" ht="14.25">
      <c r="A25" s="199"/>
      <c r="B25" s="201"/>
      <c r="C25" s="181"/>
      <c r="D25" s="182"/>
      <c r="E25" s="187"/>
      <c r="F25" s="181"/>
      <c r="G25" s="182"/>
      <c r="H25" s="187"/>
      <c r="I25" s="62"/>
      <c r="J25" s="63"/>
      <c r="K25" s="64"/>
      <c r="L25" s="181"/>
      <c r="M25" s="182"/>
      <c r="N25" s="182"/>
      <c r="O25" s="181"/>
      <c r="P25" s="182"/>
      <c r="Q25" s="182"/>
    </row>
    <row r="26" spans="1:17" ht="14.25">
      <c r="A26" s="198"/>
      <c r="B26" s="200"/>
      <c r="C26" s="14"/>
      <c r="D26" s="9"/>
      <c r="E26" s="13"/>
      <c r="F26" s="14"/>
      <c r="G26" s="9"/>
      <c r="H26" s="13"/>
      <c r="I26" s="14"/>
      <c r="J26" s="9"/>
      <c r="K26" s="9"/>
      <c r="L26" s="59"/>
      <c r="M26" s="60"/>
      <c r="N26" s="60"/>
      <c r="O26" s="11"/>
      <c r="P26" s="8"/>
      <c r="Q26" s="8"/>
    </row>
    <row r="27" spans="1:17" ht="14.25">
      <c r="A27" s="199"/>
      <c r="B27" s="201"/>
      <c r="C27" s="181"/>
      <c r="D27" s="182"/>
      <c r="E27" s="187"/>
      <c r="F27" s="181"/>
      <c r="G27" s="182"/>
      <c r="H27" s="187"/>
      <c r="I27" s="181"/>
      <c r="J27" s="182"/>
      <c r="K27" s="187"/>
      <c r="L27" s="62"/>
      <c r="M27" s="63"/>
      <c r="N27" s="63"/>
      <c r="O27" s="181"/>
      <c r="P27" s="182"/>
      <c r="Q27" s="187"/>
    </row>
    <row r="28" spans="1:17" ht="14.25">
      <c r="A28" s="221"/>
      <c r="B28" s="222"/>
      <c r="C28" s="8"/>
      <c r="D28" s="8"/>
      <c r="E28" s="12"/>
      <c r="F28" s="11"/>
      <c r="G28" s="8"/>
      <c r="H28" s="12"/>
      <c r="I28" s="14"/>
      <c r="J28" s="9"/>
      <c r="K28" s="9"/>
      <c r="L28" s="11"/>
      <c r="M28" s="8"/>
      <c r="N28" s="8"/>
      <c r="O28" s="65"/>
      <c r="P28" s="66"/>
      <c r="Q28" s="67"/>
    </row>
    <row r="29" spans="1:17" ht="14.25">
      <c r="A29" s="199"/>
      <c r="B29" s="201"/>
      <c r="C29" s="181"/>
      <c r="D29" s="182"/>
      <c r="E29" s="187"/>
      <c r="F29" s="181"/>
      <c r="G29" s="182"/>
      <c r="H29" s="187"/>
      <c r="I29" s="181"/>
      <c r="J29" s="182"/>
      <c r="K29" s="187"/>
      <c r="L29" s="181"/>
      <c r="M29" s="182"/>
      <c r="N29" s="182"/>
      <c r="O29" s="62"/>
      <c r="P29" s="63"/>
      <c r="Q29" s="64"/>
    </row>
  </sheetData>
  <mergeCells count="118">
    <mergeCell ref="A28:A29"/>
    <mergeCell ref="B28:B29"/>
    <mergeCell ref="C29:E29"/>
    <mergeCell ref="F29:H29"/>
    <mergeCell ref="I29:K29"/>
    <mergeCell ref="L29:N29"/>
    <mergeCell ref="A26:A27"/>
    <mergeCell ref="B26:B27"/>
    <mergeCell ref="C27:E27"/>
    <mergeCell ref="F27:H27"/>
    <mergeCell ref="I27:K27"/>
    <mergeCell ref="O27:Q27"/>
    <mergeCell ref="A24:A25"/>
    <mergeCell ref="B24:B25"/>
    <mergeCell ref="C25:E25"/>
    <mergeCell ref="F25:H25"/>
    <mergeCell ref="L25:N25"/>
    <mergeCell ref="O25:Q25"/>
    <mergeCell ref="O21:Q21"/>
    <mergeCell ref="A22:A23"/>
    <mergeCell ref="B22:B23"/>
    <mergeCell ref="C23:E23"/>
    <mergeCell ref="I23:K23"/>
    <mergeCell ref="L23:N23"/>
    <mergeCell ref="O23:Q23"/>
    <mergeCell ref="I5:K5"/>
    <mergeCell ref="I7:K7"/>
    <mergeCell ref="W14:W15"/>
    <mergeCell ref="W10:W11"/>
    <mergeCell ref="A18:A19"/>
    <mergeCell ref="B18:B19"/>
    <mergeCell ref="C18:N18"/>
    <mergeCell ref="A20:A21"/>
    <mergeCell ref="B20:B21"/>
    <mergeCell ref="F21:H21"/>
    <mergeCell ref="I21:K21"/>
    <mergeCell ref="L21:N21"/>
    <mergeCell ref="I15:K15"/>
    <mergeCell ref="F5:H5"/>
    <mergeCell ref="A10:A11"/>
    <mergeCell ref="U10:U11"/>
    <mergeCell ref="A12:A13"/>
    <mergeCell ref="B12:B13"/>
    <mergeCell ref="F11:H11"/>
    <mergeCell ref="B10:B11"/>
    <mergeCell ref="C11:E11"/>
    <mergeCell ref="O11:Q11"/>
    <mergeCell ref="R11:T11"/>
    <mergeCell ref="X14:X15"/>
    <mergeCell ref="Y14:Y15"/>
    <mergeCell ref="Z14:Z15"/>
    <mergeCell ref="A14:A15"/>
    <mergeCell ref="B14:B15"/>
    <mergeCell ref="U14:U15"/>
    <mergeCell ref="V14:V15"/>
    <mergeCell ref="C15:E15"/>
    <mergeCell ref="F15:H15"/>
    <mergeCell ref="O15:Q15"/>
    <mergeCell ref="L15:N15"/>
    <mergeCell ref="Z12:Z13"/>
    <mergeCell ref="C13:E13"/>
    <mergeCell ref="F13:H13"/>
    <mergeCell ref="L13:N13"/>
    <mergeCell ref="I13:K13"/>
    <mergeCell ref="V12:V13"/>
    <mergeCell ref="W12:W13"/>
    <mergeCell ref="X12:X13"/>
    <mergeCell ref="Y12:Y13"/>
    <mergeCell ref="U12:U13"/>
    <mergeCell ref="R13:T13"/>
    <mergeCell ref="X2:X3"/>
    <mergeCell ref="X4:X5"/>
    <mergeCell ref="X6:X7"/>
    <mergeCell ref="W6:W7"/>
    <mergeCell ref="A6:A7"/>
    <mergeCell ref="L7:N7"/>
    <mergeCell ref="V6:V7"/>
    <mergeCell ref="W8:W9"/>
    <mergeCell ref="U6:U7"/>
    <mergeCell ref="C7:E7"/>
    <mergeCell ref="A8:A9"/>
    <mergeCell ref="B8:B9"/>
    <mergeCell ref="C9:E9"/>
    <mergeCell ref="B4:B5"/>
    <mergeCell ref="B6:B7"/>
    <mergeCell ref="A2:A3"/>
    <mergeCell ref="V2:V3"/>
    <mergeCell ref="U4:U5"/>
    <mergeCell ref="A4:A5"/>
    <mergeCell ref="V4:V5"/>
    <mergeCell ref="O5:Q5"/>
    <mergeCell ref="R5:T5"/>
    <mergeCell ref="O7:Q7"/>
    <mergeCell ref="R7:T7"/>
    <mergeCell ref="U2:U3"/>
    <mergeCell ref="B2:B3"/>
    <mergeCell ref="C2:N2"/>
    <mergeCell ref="L5:N5"/>
    <mergeCell ref="Z10:Z11"/>
    <mergeCell ref="Y4:Y5"/>
    <mergeCell ref="Y6:Y7"/>
    <mergeCell ref="Y8:Y9"/>
    <mergeCell ref="Z4:Z5"/>
    <mergeCell ref="Z6:Z7"/>
    <mergeCell ref="Z8:Z9"/>
    <mergeCell ref="Y10:Y11"/>
    <mergeCell ref="V10:V11"/>
    <mergeCell ref="F9:H9"/>
    <mergeCell ref="L9:N9"/>
    <mergeCell ref="R9:T9"/>
    <mergeCell ref="O9:Q9"/>
    <mergeCell ref="V8:V9"/>
    <mergeCell ref="U8:U9"/>
    <mergeCell ref="X8:X9"/>
    <mergeCell ref="X10:X11"/>
    <mergeCell ref="W2:W3"/>
    <mergeCell ref="W4:W5"/>
    <mergeCell ref="I11:K11"/>
  </mergeCells>
  <phoneticPr fontId="2"/>
  <conditionalFormatting sqref="U6:W7">
    <cfRule type="expression" dxfId="36" priority="16" stopIfTrue="1">
      <formula>$A6=1</formula>
    </cfRule>
    <cfRule type="expression" dxfId="35" priority="17" stopIfTrue="1">
      <formula>$A6=2</formula>
    </cfRule>
    <cfRule type="expression" dxfId="34" priority="18" stopIfTrue="1">
      <formula>$A6=3</formula>
    </cfRule>
  </conditionalFormatting>
  <conditionalFormatting sqref="I6:I7 D6:E6 C6:C7 B6 X6:Z6 S6:T6 J6:N6 P6:Q6 O6:O7 R6:R7 A6:A7 L7">
    <cfRule type="expression" dxfId="33" priority="19" stopIfTrue="1">
      <formula>$A$6=1</formula>
    </cfRule>
    <cfRule type="expression" dxfId="32" priority="20" stopIfTrue="1">
      <formula>$A$6=2</formula>
    </cfRule>
    <cfRule type="expression" dxfId="31" priority="21" stopIfTrue="1">
      <formula>$A$6=3</formula>
    </cfRule>
  </conditionalFormatting>
  <conditionalFormatting sqref="U8:W9 B8 A8:A9 Y8:Z9 X8 L8:L9 D8:E8 F8:H9 C8:C9 R8:R9 S8:T8 M8:Q8 O9">
    <cfRule type="expression" dxfId="30" priority="22" stopIfTrue="1">
      <formula>$A$8=1</formula>
    </cfRule>
    <cfRule type="expression" dxfId="29" priority="23" stopIfTrue="1">
      <formula>$A$8=2</formula>
    </cfRule>
    <cfRule type="expression" dxfId="28" priority="24" stopIfTrue="1">
      <formula>$A$8=3</formula>
    </cfRule>
  </conditionalFormatting>
  <conditionalFormatting sqref="L4:L5 F4:F5 I4:I5 J4:K4 B4 S4:Z4 G4:H4 M4:N4 R4:R5 O4:O5 P4:Q4 A4:A5">
    <cfRule type="expression" dxfId="27" priority="28" stopIfTrue="1">
      <formula>$A$4=1</formula>
    </cfRule>
    <cfRule type="expression" dxfId="26" priority="29" stopIfTrue="1">
      <formula>$A$4=2</formula>
    </cfRule>
    <cfRule type="expression" dxfId="25" priority="30" stopIfTrue="1">
      <formula>$A$4=3</formula>
    </cfRule>
  </conditionalFormatting>
  <conditionalFormatting sqref="R12:Z13 A12:N13">
    <cfRule type="expression" dxfId="24" priority="43" stopIfTrue="1">
      <formula>$A$12=1</formula>
    </cfRule>
    <cfRule type="expression" dxfId="23" priority="44" stopIfTrue="1">
      <formula>$A$12=2</formula>
    </cfRule>
    <cfRule type="expression" dxfId="22" priority="45" stopIfTrue="1">
      <formula>$A$12=3</formula>
    </cfRule>
  </conditionalFormatting>
  <conditionalFormatting sqref="A14:Q15 U14:Z15">
    <cfRule type="expression" dxfId="21" priority="46" stopIfTrue="1">
      <formula>$A$14=1</formula>
    </cfRule>
    <cfRule type="expression" dxfId="20" priority="47" stopIfTrue="1">
      <formula>$A$14=2</formula>
    </cfRule>
    <cfRule type="expression" dxfId="19" priority="48" stopIfTrue="1">
      <formula>$A$14=3</formula>
    </cfRule>
  </conditionalFormatting>
  <conditionalFormatting sqref="A10:K11 O10:Z11">
    <cfRule type="expression" dxfId="18" priority="49" stopIfTrue="1">
      <formula>$A$10=1</formula>
    </cfRule>
    <cfRule type="expression" dxfId="17" priority="50" stopIfTrue="1">
      <formula>$A$10=2</formula>
    </cfRule>
    <cfRule type="expression" dxfId="16" priority="51" stopIfTrue="1">
      <formula>$A$10=3</formula>
    </cfRule>
  </conditionalFormatting>
  <conditionalFormatting sqref="J22:K22 I22:I23 L22:L23 D22:E22 C22:C23 B22 M22:N22 P22:Q22 O22:O23 A22:A23">
    <cfRule type="expression" dxfId="15" priority="1" stopIfTrue="1">
      <formula>$A$6=1</formula>
    </cfRule>
    <cfRule type="expression" dxfId="14" priority="2" stopIfTrue="1">
      <formula>$A$6=2</formula>
    </cfRule>
    <cfRule type="expression" dxfId="13" priority="3" stopIfTrue="1">
      <formula>$A$6=3</formula>
    </cfRule>
  </conditionalFormatting>
  <conditionalFormatting sqref="B24 A24:A25 L24:L25 D24:E24 F24:H25 C24:C25 M24:N24 O24:O25 P24:Q24">
    <cfRule type="expression" dxfId="12" priority="4" stopIfTrue="1">
      <formula>$A$8=1</formula>
    </cfRule>
    <cfRule type="expression" dxfId="11" priority="5" stopIfTrue="1">
      <formula>$A$8=2</formula>
    </cfRule>
    <cfRule type="expression" dxfId="10" priority="6" stopIfTrue="1">
      <formula>$A$8=3</formula>
    </cfRule>
  </conditionalFormatting>
  <conditionalFormatting sqref="L20:L21 F20:F21 I20:I21 J20:K20 B20 G20:H20 M20:N20 O20:O21 P20:Q20 A20:A21">
    <cfRule type="expression" dxfId="9" priority="7" stopIfTrue="1">
      <formula>$A$4=1</formula>
    </cfRule>
    <cfRule type="expression" dxfId="8" priority="8" stopIfTrue="1">
      <formula>$A$4=2</formula>
    </cfRule>
    <cfRule type="expression" dxfId="7" priority="9" stopIfTrue="1">
      <formula>$A$4=3</formula>
    </cfRule>
  </conditionalFormatting>
  <conditionalFormatting sqref="A28:N29">
    <cfRule type="expression" dxfId="6" priority="10" stopIfTrue="1">
      <formula>$A$12=1</formula>
    </cfRule>
    <cfRule type="expression" dxfId="5" priority="11" stopIfTrue="1">
      <formula>$A$12=2</formula>
    </cfRule>
    <cfRule type="expression" dxfId="4" priority="12" stopIfTrue="1">
      <formula>$A$12=3</formula>
    </cfRule>
  </conditionalFormatting>
  <conditionalFormatting sqref="A26:K27 O26:Q27">
    <cfRule type="expression" dxfId="3" priority="13" stopIfTrue="1">
      <formula>$A$10=1</formula>
    </cfRule>
    <cfRule type="expression" dxfId="2" priority="14" stopIfTrue="1">
      <formula>$A$10=2</formula>
    </cfRule>
    <cfRule type="expression" dxfId="1" priority="15" stopIfTrue="1">
      <formula>$A$10=3</formula>
    </cfRule>
  </conditionalFormatting>
  <pageMargins left="0.39370078740157483" right="0.19685039370078741" top="1.3779527559055118" bottom="0.98425196850393704" header="0.78740157480314965" footer="0.51181102362204722"/>
  <pageSetup paperSize="9" scale="75" orientation="landscape" horizontalDpi="4294967293" r:id="rId1"/>
  <headerFooter alignWithMargins="0">
    <oddHeader>&amp;L&amp;"HG創英角ﾎﾟｯﾌﾟ体,ﾍﾋﾞｰ 太字"&amp;22&amp;U＃１８　勝 敗 表&amp;R&amp;"HG創英角ﾎﾟｯﾌﾟ体,ﾍﾋﾞｰ"&amp;D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/>
  <dimension ref="A3:I96"/>
  <sheetViews>
    <sheetView zoomScale="70" zoomScaleNormal="70" workbookViewId="0">
      <selection activeCell="Q15" sqref="Q15"/>
    </sheetView>
  </sheetViews>
  <sheetFormatPr defaultRowHeight="13.5"/>
  <cols>
    <col min="3" max="3" width="13.625" style="138" customWidth="1"/>
    <col min="4" max="4" width="9.25" bestFit="1" customWidth="1"/>
    <col min="5" max="5" width="12.375" bestFit="1" customWidth="1"/>
  </cols>
  <sheetData>
    <row r="3" spans="1:9" ht="27">
      <c r="A3" s="148" t="s">
        <v>155</v>
      </c>
      <c r="B3" s="148" t="s">
        <v>154</v>
      </c>
      <c r="C3" s="148" t="s">
        <v>156</v>
      </c>
      <c r="D3" s="149" t="s">
        <v>157</v>
      </c>
      <c r="G3" s="150"/>
      <c r="H3" s="150" t="s">
        <v>151</v>
      </c>
      <c r="I3" s="150" t="s">
        <v>152</v>
      </c>
    </row>
    <row r="4" spans="1:9" ht="18.75">
      <c r="A4" s="145">
        <v>1</v>
      </c>
      <c r="B4" s="56" t="s">
        <v>15</v>
      </c>
      <c r="C4" s="147" t="s" ph="1">
        <v>49</v>
      </c>
      <c r="D4" s="56">
        <v>0</v>
      </c>
      <c r="G4" s="145" t="s">
        <v>146</v>
      </c>
      <c r="H4" s="145">
        <f>MAX(D4:D22)</f>
        <v>7</v>
      </c>
      <c r="I4" s="145">
        <f>MIN(D4:D22)</f>
        <v>0</v>
      </c>
    </row>
    <row r="5" spans="1:9" ht="18.75">
      <c r="A5" s="145">
        <v>2</v>
      </c>
      <c r="B5" s="145"/>
      <c r="C5" s="139" t="s" ph="1">
        <v>50</v>
      </c>
      <c r="D5" s="145">
        <v>4</v>
      </c>
      <c r="G5" s="145" t="s">
        <v>147</v>
      </c>
      <c r="H5" s="145">
        <f>MAX(C23:C34)</f>
        <v>0</v>
      </c>
      <c r="I5" s="145">
        <f>MIN(D23:D34)</f>
        <v>0</v>
      </c>
    </row>
    <row r="6" spans="1:9" ht="18.75">
      <c r="A6" s="145">
        <v>3</v>
      </c>
      <c r="B6" s="145"/>
      <c r="C6" s="139" t="s" ph="1">
        <v>51</v>
      </c>
      <c r="D6" s="145">
        <v>7</v>
      </c>
      <c r="G6" s="145" t="s">
        <v>148</v>
      </c>
      <c r="H6" s="145">
        <f>MAX(C35:C60)</f>
        <v>0</v>
      </c>
      <c r="I6" s="145">
        <f>MIN(D35:D60)</f>
        <v>-4</v>
      </c>
    </row>
    <row r="7" spans="1:9" ht="18.75">
      <c r="A7" s="145">
        <v>4</v>
      </c>
      <c r="B7" s="145"/>
      <c r="C7" s="139" t="s" ph="1">
        <v>52</v>
      </c>
      <c r="D7" s="145">
        <v>3</v>
      </c>
      <c r="G7" s="145" t="s">
        <v>150</v>
      </c>
      <c r="H7" s="145">
        <f>MAX(D61:D78)</f>
        <v>0</v>
      </c>
      <c r="I7" s="145">
        <f>MIN(E61:E78)</f>
        <v>0</v>
      </c>
    </row>
    <row r="8" spans="1:9" ht="18.75">
      <c r="A8" s="145">
        <v>5</v>
      </c>
      <c r="B8" s="145"/>
      <c r="C8" s="139" t="s" ph="1">
        <v>53</v>
      </c>
      <c r="D8" s="145">
        <v>0</v>
      </c>
      <c r="G8" s="145" t="s">
        <v>149</v>
      </c>
      <c r="H8" s="145">
        <f>MAX(C79:C96)</f>
        <v>0</v>
      </c>
      <c r="I8" s="145">
        <f>MIN(D79:D96)</f>
        <v>0</v>
      </c>
    </row>
    <row r="9" spans="1:9" ht="18.75">
      <c r="A9" s="145">
        <v>6</v>
      </c>
      <c r="B9" s="145"/>
      <c r="C9" s="139" t="s" ph="1">
        <v>54</v>
      </c>
      <c r="D9" s="145">
        <v>0</v>
      </c>
      <c r="G9" s="145" t="s">
        <v>153</v>
      </c>
      <c r="H9" s="145">
        <f>MAX(H4:H8)</f>
        <v>7</v>
      </c>
      <c r="I9" s="145">
        <f>MIN(I4:I8)</f>
        <v>-4</v>
      </c>
    </row>
    <row r="10" spans="1:9" ht="18.75">
      <c r="A10" s="145">
        <v>7</v>
      </c>
      <c r="B10" s="145"/>
      <c r="C10" s="139" t="s" ph="1">
        <v>55</v>
      </c>
      <c r="D10" s="145">
        <v>0</v>
      </c>
    </row>
    <row r="11" spans="1:9" ht="18.75">
      <c r="A11" s="145">
        <v>8</v>
      </c>
      <c r="B11" s="145"/>
      <c r="C11" s="139" t="s" ph="1">
        <v>56</v>
      </c>
      <c r="D11" s="145">
        <v>0</v>
      </c>
    </row>
    <row r="12" spans="1:9" ht="18.75">
      <c r="A12" s="145">
        <v>9</v>
      </c>
      <c r="B12" s="145"/>
      <c r="C12" s="139" t="s" ph="1">
        <v>57</v>
      </c>
      <c r="D12" s="145">
        <v>0</v>
      </c>
    </row>
    <row r="13" spans="1:9" ht="18.75">
      <c r="A13" s="145">
        <v>10</v>
      </c>
      <c r="B13" s="145"/>
      <c r="C13" s="139" t="s" ph="1">
        <v>58</v>
      </c>
      <c r="D13" s="145">
        <v>0</v>
      </c>
    </row>
    <row r="14" spans="1:9" ht="18.75">
      <c r="A14" s="145">
        <v>11</v>
      </c>
      <c r="B14" s="145"/>
      <c r="C14" s="139" t="s" ph="1">
        <v>59</v>
      </c>
      <c r="D14" s="145">
        <v>0</v>
      </c>
    </row>
    <row r="15" spans="1:9" ht="18.75">
      <c r="A15" s="145">
        <v>12</v>
      </c>
      <c r="B15" s="145"/>
      <c r="C15" s="139" t="s" ph="1">
        <v>60</v>
      </c>
      <c r="D15" s="145">
        <v>0</v>
      </c>
    </row>
    <row r="16" spans="1:9" ht="18.75">
      <c r="A16" s="145">
        <v>13</v>
      </c>
      <c r="B16" s="145"/>
      <c r="C16" s="139" t="s" ph="1">
        <v>61</v>
      </c>
      <c r="D16" s="145">
        <v>0</v>
      </c>
    </row>
    <row r="17" spans="1:4" ht="18.75">
      <c r="A17" s="145">
        <v>14</v>
      </c>
      <c r="B17" s="145"/>
      <c r="C17" s="139" t="s" ph="1">
        <v>62</v>
      </c>
      <c r="D17" s="145">
        <v>0</v>
      </c>
    </row>
    <row r="18" spans="1:4" ht="18.75">
      <c r="A18" s="145">
        <v>15</v>
      </c>
      <c r="B18" s="145"/>
      <c r="C18" s="139" t="s" ph="1">
        <v>63</v>
      </c>
      <c r="D18" s="145">
        <v>0</v>
      </c>
    </row>
    <row r="19" spans="1:4" ht="18.75">
      <c r="A19" s="145">
        <v>16</v>
      </c>
      <c r="B19" s="145"/>
      <c r="C19" s="139" t="s" ph="1">
        <v>64</v>
      </c>
      <c r="D19" s="145">
        <v>0</v>
      </c>
    </row>
    <row r="20" spans="1:4" ht="18.75">
      <c r="A20" s="145">
        <v>17</v>
      </c>
      <c r="B20" s="145"/>
      <c r="C20" s="139" t="s" ph="1">
        <v>65</v>
      </c>
      <c r="D20" s="145">
        <v>0</v>
      </c>
    </row>
    <row r="21" spans="1:4" ht="18.75">
      <c r="A21" s="145">
        <v>18</v>
      </c>
      <c r="B21" s="145"/>
      <c r="C21" s="139" t="s" ph="1">
        <v>66</v>
      </c>
      <c r="D21" s="145">
        <v>0</v>
      </c>
    </row>
    <row r="22" spans="1:4" ht="18.75">
      <c r="A22" s="145">
        <v>19</v>
      </c>
      <c r="B22" s="145"/>
      <c r="C22" s="140" t="s" ph="1">
        <v>67</v>
      </c>
      <c r="D22" s="145">
        <v>0</v>
      </c>
    </row>
    <row r="23" spans="1:4">
      <c r="A23" s="145">
        <v>20</v>
      </c>
      <c r="B23" s="145" t="s">
        <v>17</v>
      </c>
      <c r="C23" s="141" t="s">
        <v>68</v>
      </c>
      <c r="D23" s="145">
        <v>0</v>
      </c>
    </row>
    <row r="24" spans="1:4">
      <c r="A24" s="145">
        <v>21</v>
      </c>
      <c r="B24" s="145"/>
      <c r="C24" s="141" t="s">
        <v>69</v>
      </c>
      <c r="D24" s="145">
        <v>0</v>
      </c>
    </row>
    <row r="25" spans="1:4">
      <c r="A25" s="145">
        <v>22</v>
      </c>
      <c r="B25" s="145"/>
      <c r="C25" s="141" t="s">
        <v>70</v>
      </c>
      <c r="D25" s="145">
        <v>0</v>
      </c>
    </row>
    <row r="26" spans="1:4">
      <c r="A26" s="145">
        <v>23</v>
      </c>
      <c r="B26" s="145"/>
      <c r="C26" s="141" t="s">
        <v>76</v>
      </c>
      <c r="D26" s="145">
        <v>0</v>
      </c>
    </row>
    <row r="27" spans="1:4">
      <c r="A27" s="145">
        <v>24</v>
      </c>
      <c r="B27" s="145"/>
      <c r="C27" s="141" t="s">
        <v>77</v>
      </c>
      <c r="D27" s="145">
        <v>0</v>
      </c>
    </row>
    <row r="28" spans="1:4">
      <c r="A28" s="145">
        <v>25</v>
      </c>
      <c r="B28" s="145"/>
      <c r="C28" s="142" t="s">
        <v>71</v>
      </c>
      <c r="D28" s="145">
        <v>0</v>
      </c>
    </row>
    <row r="29" spans="1:4">
      <c r="A29" s="145">
        <v>26</v>
      </c>
      <c r="B29" s="145"/>
      <c r="C29" s="142" t="s">
        <v>72</v>
      </c>
      <c r="D29" s="145">
        <v>0</v>
      </c>
    </row>
    <row r="30" spans="1:4">
      <c r="A30" s="145">
        <v>27</v>
      </c>
      <c r="B30" s="145"/>
      <c r="C30" s="142" t="s">
        <v>73</v>
      </c>
      <c r="D30" s="145">
        <v>0</v>
      </c>
    </row>
    <row r="31" spans="1:4">
      <c r="A31" s="145">
        <v>28</v>
      </c>
      <c r="B31" s="145"/>
      <c r="C31" s="142" t="s">
        <v>74</v>
      </c>
      <c r="D31" s="145">
        <v>0</v>
      </c>
    </row>
    <row r="32" spans="1:4">
      <c r="A32" s="145">
        <v>29</v>
      </c>
      <c r="B32" s="145"/>
      <c r="C32" s="142" t="s">
        <v>78</v>
      </c>
      <c r="D32" s="145">
        <v>0</v>
      </c>
    </row>
    <row r="33" spans="1:4">
      <c r="A33" s="145">
        <v>30</v>
      </c>
      <c r="B33" s="145"/>
      <c r="C33" s="142" t="s">
        <v>75</v>
      </c>
      <c r="D33" s="145">
        <v>0</v>
      </c>
    </row>
    <row r="34" spans="1:4">
      <c r="A34" s="145">
        <v>31</v>
      </c>
      <c r="B34" s="145"/>
      <c r="C34" s="141" t="s">
        <v>79</v>
      </c>
      <c r="D34" s="145">
        <v>0</v>
      </c>
    </row>
    <row r="35" spans="1:4">
      <c r="A35" s="145">
        <v>32</v>
      </c>
      <c r="B35" s="145" t="s">
        <v>16</v>
      </c>
      <c r="C35" s="141" t="s">
        <v>80</v>
      </c>
      <c r="D35" s="145">
        <v>-4</v>
      </c>
    </row>
    <row r="36" spans="1:4">
      <c r="A36" s="145">
        <v>33</v>
      </c>
      <c r="B36" s="145"/>
      <c r="C36" s="141" t="s">
        <v>81</v>
      </c>
      <c r="D36" s="145">
        <v>-4</v>
      </c>
    </row>
    <row r="37" spans="1:4">
      <c r="A37" s="145">
        <v>34</v>
      </c>
      <c r="B37" s="145"/>
      <c r="C37" s="141" t="s">
        <v>82</v>
      </c>
      <c r="D37" s="145">
        <v>0</v>
      </c>
    </row>
    <row r="38" spans="1:4">
      <c r="A38" s="145">
        <v>35</v>
      </c>
      <c r="B38" s="145"/>
      <c r="C38" s="141" t="s">
        <v>83</v>
      </c>
      <c r="D38" s="145">
        <v>0</v>
      </c>
    </row>
    <row r="39" spans="1:4">
      <c r="A39" s="145">
        <v>36</v>
      </c>
      <c r="B39" s="145"/>
      <c r="C39" s="141" t="s">
        <v>84</v>
      </c>
      <c r="D39" s="145">
        <v>0</v>
      </c>
    </row>
    <row r="40" spans="1:4">
      <c r="A40" s="145">
        <v>37</v>
      </c>
      <c r="B40" s="145"/>
      <c r="C40" s="141" t="s">
        <v>85</v>
      </c>
      <c r="D40" s="145">
        <v>0</v>
      </c>
    </row>
    <row r="41" spans="1:4">
      <c r="A41" s="145">
        <v>38</v>
      </c>
      <c r="B41" s="145"/>
      <c r="C41" s="141" t="s">
        <v>86</v>
      </c>
      <c r="D41" s="145">
        <v>0</v>
      </c>
    </row>
    <row r="42" spans="1:4">
      <c r="A42" s="145">
        <v>39</v>
      </c>
      <c r="B42" s="145"/>
      <c r="C42" s="141" t="s">
        <v>87</v>
      </c>
      <c r="D42" s="145">
        <v>0</v>
      </c>
    </row>
    <row r="43" spans="1:4">
      <c r="A43" s="145">
        <v>40</v>
      </c>
      <c r="B43" s="145"/>
      <c r="C43" s="141" t="s">
        <v>88</v>
      </c>
      <c r="D43" s="145">
        <v>0</v>
      </c>
    </row>
    <row r="44" spans="1:4">
      <c r="A44" s="145">
        <v>41</v>
      </c>
      <c r="B44" s="145"/>
      <c r="C44" s="141" t="s">
        <v>89</v>
      </c>
      <c r="D44" s="145">
        <v>0</v>
      </c>
    </row>
    <row r="45" spans="1:4">
      <c r="A45" s="145">
        <v>42</v>
      </c>
      <c r="B45" s="145"/>
      <c r="C45" s="141" t="s">
        <v>90</v>
      </c>
      <c r="D45" s="145">
        <v>0</v>
      </c>
    </row>
    <row r="46" spans="1:4">
      <c r="A46" s="145">
        <v>43</v>
      </c>
      <c r="B46" s="145"/>
      <c r="C46" s="141" t="s">
        <v>91</v>
      </c>
      <c r="D46" s="145">
        <v>0</v>
      </c>
    </row>
    <row r="47" spans="1:4">
      <c r="A47" s="145">
        <v>44</v>
      </c>
      <c r="B47" s="145"/>
      <c r="C47" s="141" t="s">
        <v>92</v>
      </c>
      <c r="D47" s="145">
        <v>0</v>
      </c>
    </row>
    <row r="48" spans="1:4">
      <c r="A48" s="145">
        <v>45</v>
      </c>
      <c r="B48" s="145"/>
      <c r="C48" s="141" t="s">
        <v>93</v>
      </c>
      <c r="D48" s="145">
        <v>0</v>
      </c>
    </row>
    <row r="49" spans="1:4">
      <c r="A49" s="145">
        <v>46</v>
      </c>
      <c r="B49" s="145"/>
      <c r="C49" s="141" t="s">
        <v>94</v>
      </c>
      <c r="D49" s="145">
        <v>0</v>
      </c>
    </row>
    <row r="50" spans="1:4">
      <c r="A50" s="145">
        <v>47</v>
      </c>
      <c r="B50" s="145"/>
      <c r="C50" s="141" t="s">
        <v>95</v>
      </c>
      <c r="D50" s="145">
        <v>0</v>
      </c>
    </row>
    <row r="51" spans="1:4">
      <c r="A51" s="145">
        <v>48</v>
      </c>
      <c r="B51" s="145"/>
      <c r="C51" s="141" t="s">
        <v>96</v>
      </c>
      <c r="D51" s="145">
        <v>0</v>
      </c>
    </row>
    <row r="52" spans="1:4">
      <c r="A52" s="145">
        <v>49</v>
      </c>
      <c r="B52" s="145"/>
      <c r="C52" s="141" t="s">
        <v>97</v>
      </c>
      <c r="D52" s="145">
        <v>0</v>
      </c>
    </row>
    <row r="53" spans="1:4">
      <c r="A53" s="145">
        <v>50</v>
      </c>
      <c r="B53" s="145"/>
      <c r="C53" s="141" t="s">
        <v>98</v>
      </c>
      <c r="D53" s="145">
        <v>0</v>
      </c>
    </row>
    <row r="54" spans="1:4">
      <c r="A54" s="145">
        <v>51</v>
      </c>
      <c r="B54" s="145"/>
      <c r="C54" s="141" t="s">
        <v>99</v>
      </c>
      <c r="D54" s="145">
        <v>0</v>
      </c>
    </row>
    <row r="55" spans="1:4">
      <c r="A55" s="145">
        <v>52</v>
      </c>
      <c r="B55" s="145"/>
      <c r="C55" s="142" t="s">
        <v>100</v>
      </c>
      <c r="D55" s="145">
        <v>0</v>
      </c>
    </row>
    <row r="56" spans="1:4">
      <c r="A56" s="145">
        <v>53</v>
      </c>
      <c r="B56" s="145"/>
      <c r="C56" s="141" t="s">
        <v>101</v>
      </c>
      <c r="D56" s="145">
        <v>0</v>
      </c>
    </row>
    <row r="57" spans="1:4">
      <c r="A57" s="145">
        <v>54</v>
      </c>
      <c r="B57" s="145"/>
      <c r="C57" s="141" t="s">
        <v>102</v>
      </c>
      <c r="D57" s="145">
        <v>0</v>
      </c>
    </row>
    <row r="58" spans="1:4">
      <c r="A58" s="145">
        <v>55</v>
      </c>
      <c r="B58" s="145"/>
      <c r="C58" s="141" t="s">
        <v>123</v>
      </c>
      <c r="D58" s="145">
        <v>0</v>
      </c>
    </row>
    <row r="59" spans="1:4">
      <c r="A59" s="145">
        <v>56</v>
      </c>
      <c r="B59" s="145"/>
      <c r="C59" s="141" t="s">
        <v>103</v>
      </c>
      <c r="D59" s="145">
        <v>0</v>
      </c>
    </row>
    <row r="60" spans="1:4">
      <c r="A60" s="145">
        <v>57</v>
      </c>
      <c r="B60" s="145"/>
      <c r="C60" s="141" t="s">
        <v>104</v>
      </c>
      <c r="D60" s="145">
        <v>0</v>
      </c>
    </row>
    <row r="61" spans="1:4">
      <c r="A61" s="145">
        <v>58</v>
      </c>
      <c r="B61" s="145" t="s">
        <v>19</v>
      </c>
      <c r="C61" s="143" t="s">
        <v>105</v>
      </c>
      <c r="D61" s="145">
        <v>0</v>
      </c>
    </row>
    <row r="62" spans="1:4">
      <c r="A62" s="145">
        <v>59</v>
      </c>
      <c r="B62" s="145"/>
      <c r="C62" s="143" t="s">
        <v>106</v>
      </c>
      <c r="D62" s="145">
        <v>0</v>
      </c>
    </row>
    <row r="63" spans="1:4">
      <c r="A63" s="145">
        <v>60</v>
      </c>
      <c r="B63" s="145"/>
      <c r="C63" s="143" t="s">
        <v>107</v>
      </c>
      <c r="D63" s="145">
        <v>0</v>
      </c>
    </row>
    <row r="64" spans="1:4">
      <c r="A64" s="145">
        <v>61</v>
      </c>
      <c r="B64" s="145"/>
      <c r="C64" s="143" t="s">
        <v>108</v>
      </c>
      <c r="D64" s="145">
        <v>0</v>
      </c>
    </row>
    <row r="65" spans="1:4">
      <c r="A65" s="145">
        <v>62</v>
      </c>
      <c r="B65" s="145"/>
      <c r="C65" s="143" t="s">
        <v>109</v>
      </c>
      <c r="D65" s="145">
        <v>0</v>
      </c>
    </row>
    <row r="66" spans="1:4">
      <c r="A66" s="145">
        <v>63</v>
      </c>
      <c r="B66" s="145"/>
      <c r="C66" s="143" t="s">
        <v>110</v>
      </c>
      <c r="D66" s="145">
        <v>0</v>
      </c>
    </row>
    <row r="67" spans="1:4">
      <c r="A67" s="145">
        <v>64</v>
      </c>
      <c r="B67" s="145"/>
      <c r="C67" s="143" t="s">
        <v>111</v>
      </c>
      <c r="D67" s="145">
        <v>0</v>
      </c>
    </row>
    <row r="68" spans="1:4">
      <c r="A68" s="145">
        <v>65</v>
      </c>
      <c r="B68" s="145"/>
      <c r="C68" s="143" t="s">
        <v>112</v>
      </c>
      <c r="D68" s="145">
        <v>0</v>
      </c>
    </row>
    <row r="69" spans="1:4">
      <c r="A69" s="145">
        <v>66</v>
      </c>
      <c r="B69" s="145"/>
      <c r="C69" s="143" t="s">
        <v>113</v>
      </c>
      <c r="D69" s="145">
        <v>0</v>
      </c>
    </row>
    <row r="70" spans="1:4">
      <c r="A70" s="145">
        <v>67</v>
      </c>
      <c r="B70" s="145"/>
      <c r="C70" s="143" t="s">
        <v>114</v>
      </c>
      <c r="D70" s="145">
        <v>0</v>
      </c>
    </row>
    <row r="71" spans="1:4">
      <c r="A71" s="145">
        <v>68</v>
      </c>
      <c r="B71" s="145"/>
      <c r="C71" s="143" t="s">
        <v>115</v>
      </c>
      <c r="D71" s="145">
        <v>0</v>
      </c>
    </row>
    <row r="72" spans="1:4">
      <c r="A72" s="145">
        <v>69</v>
      </c>
      <c r="B72" s="145"/>
      <c r="C72" s="143" t="s">
        <v>116</v>
      </c>
      <c r="D72" s="145">
        <v>0</v>
      </c>
    </row>
    <row r="73" spans="1:4">
      <c r="A73" s="145">
        <v>70</v>
      </c>
      <c r="B73" s="145"/>
      <c r="C73" s="143" t="s">
        <v>117</v>
      </c>
      <c r="D73" s="145">
        <v>0</v>
      </c>
    </row>
    <row r="74" spans="1:4">
      <c r="A74" s="145">
        <v>71</v>
      </c>
      <c r="B74" s="145"/>
      <c r="C74" s="143" t="s">
        <v>118</v>
      </c>
      <c r="D74" s="145">
        <v>0</v>
      </c>
    </row>
    <row r="75" spans="1:4">
      <c r="A75" s="145">
        <v>72</v>
      </c>
      <c r="B75" s="145"/>
      <c r="C75" s="143" t="s">
        <v>119</v>
      </c>
      <c r="D75" s="145">
        <v>0</v>
      </c>
    </row>
    <row r="76" spans="1:4">
      <c r="A76" s="145">
        <v>73</v>
      </c>
      <c r="B76" s="145"/>
      <c r="C76" s="143" t="s">
        <v>120</v>
      </c>
      <c r="D76" s="145">
        <v>0</v>
      </c>
    </row>
    <row r="77" spans="1:4">
      <c r="A77" s="145">
        <v>74</v>
      </c>
      <c r="B77" s="145"/>
      <c r="C77" s="143" t="s">
        <v>121</v>
      </c>
      <c r="D77" s="145">
        <v>0</v>
      </c>
    </row>
    <row r="78" spans="1:4">
      <c r="A78" s="145">
        <v>75</v>
      </c>
      <c r="B78" s="145"/>
      <c r="C78" s="143" t="s">
        <v>122</v>
      </c>
      <c r="D78" s="145">
        <v>0</v>
      </c>
    </row>
    <row r="79" spans="1:4">
      <c r="A79" s="145">
        <v>76</v>
      </c>
      <c r="B79" s="145" t="s">
        <v>18</v>
      </c>
      <c r="C79" s="146" t="s">
        <v>124</v>
      </c>
      <c r="D79" s="145">
        <v>0</v>
      </c>
    </row>
    <row r="80" spans="1:4">
      <c r="A80" s="145">
        <v>77</v>
      </c>
      <c r="B80" s="145"/>
      <c r="C80" s="146" t="s">
        <v>125</v>
      </c>
      <c r="D80" s="145">
        <v>0</v>
      </c>
    </row>
    <row r="81" spans="1:4">
      <c r="A81" s="145">
        <v>78</v>
      </c>
      <c r="B81" s="145"/>
      <c r="C81" s="146" t="s">
        <v>126</v>
      </c>
      <c r="D81" s="145">
        <v>0</v>
      </c>
    </row>
    <row r="82" spans="1:4">
      <c r="A82" s="145">
        <v>79</v>
      </c>
      <c r="B82" s="145"/>
      <c r="C82" s="146" t="s">
        <v>127</v>
      </c>
      <c r="D82" s="145">
        <v>0</v>
      </c>
    </row>
    <row r="83" spans="1:4">
      <c r="A83" s="145">
        <v>80</v>
      </c>
      <c r="B83" s="145"/>
      <c r="C83" s="146" t="s">
        <v>128</v>
      </c>
      <c r="D83" s="145">
        <v>0</v>
      </c>
    </row>
    <row r="84" spans="1:4">
      <c r="A84" s="145">
        <v>81</v>
      </c>
      <c r="B84" s="145"/>
      <c r="C84" s="146" t="s">
        <v>129</v>
      </c>
      <c r="D84" s="145">
        <v>0</v>
      </c>
    </row>
    <row r="85" spans="1:4">
      <c r="A85" s="145">
        <v>82</v>
      </c>
      <c r="B85" s="145"/>
      <c r="C85" s="146" t="s">
        <v>130</v>
      </c>
      <c r="D85" s="145">
        <v>0</v>
      </c>
    </row>
    <row r="86" spans="1:4">
      <c r="A86" s="145">
        <v>83</v>
      </c>
      <c r="B86" s="145"/>
      <c r="C86" s="146" t="s">
        <v>131</v>
      </c>
      <c r="D86" s="145">
        <v>0</v>
      </c>
    </row>
    <row r="87" spans="1:4">
      <c r="A87" s="145">
        <v>84</v>
      </c>
      <c r="B87" s="145"/>
      <c r="C87" s="146" t="s">
        <v>132</v>
      </c>
      <c r="D87" s="145">
        <v>0</v>
      </c>
    </row>
    <row r="88" spans="1:4">
      <c r="A88" s="145">
        <v>85</v>
      </c>
      <c r="B88" s="145"/>
      <c r="C88" s="146" t="s">
        <v>133</v>
      </c>
      <c r="D88" s="145">
        <v>0</v>
      </c>
    </row>
    <row r="89" spans="1:4">
      <c r="A89" s="145">
        <v>86</v>
      </c>
      <c r="B89" s="145"/>
      <c r="C89" s="146" t="s">
        <v>134</v>
      </c>
      <c r="D89" s="145">
        <v>0</v>
      </c>
    </row>
    <row r="90" spans="1:4">
      <c r="A90" s="145">
        <v>87</v>
      </c>
      <c r="B90" s="145"/>
      <c r="C90" s="146" t="s">
        <v>135</v>
      </c>
      <c r="D90" s="145">
        <v>0</v>
      </c>
    </row>
    <row r="91" spans="1:4">
      <c r="A91" s="145">
        <v>88</v>
      </c>
      <c r="B91" s="145"/>
      <c r="C91" s="146" t="s">
        <v>136</v>
      </c>
      <c r="D91" s="145">
        <v>0</v>
      </c>
    </row>
    <row r="92" spans="1:4">
      <c r="A92" s="145">
        <v>89</v>
      </c>
      <c r="B92" s="145"/>
      <c r="C92" s="146" t="s">
        <v>137</v>
      </c>
      <c r="D92" s="145">
        <v>0</v>
      </c>
    </row>
    <row r="93" spans="1:4">
      <c r="A93" s="145">
        <v>90</v>
      </c>
      <c r="B93" s="145"/>
      <c r="C93" s="146" t="s">
        <v>138</v>
      </c>
      <c r="D93" s="145">
        <v>0</v>
      </c>
    </row>
    <row r="94" spans="1:4">
      <c r="A94" s="145">
        <v>91</v>
      </c>
      <c r="B94" s="145"/>
      <c r="C94" s="146" t="s">
        <v>139</v>
      </c>
      <c r="D94" s="145">
        <v>0</v>
      </c>
    </row>
    <row r="95" spans="1:4">
      <c r="A95" s="145">
        <v>92</v>
      </c>
      <c r="B95" s="145"/>
      <c r="C95" s="146" t="s">
        <v>140</v>
      </c>
      <c r="D95" s="145">
        <v>0</v>
      </c>
    </row>
    <row r="96" spans="1:4">
      <c r="A96" s="145">
        <v>93</v>
      </c>
      <c r="B96" s="145"/>
      <c r="C96" s="146" t="s">
        <v>141</v>
      </c>
      <c r="D96" s="145">
        <v>0</v>
      </c>
    </row>
  </sheetData>
  <phoneticPr fontId="2"/>
  <conditionalFormatting sqref="C61:C78">
    <cfRule type="expression" dxfId="0" priority="1">
      <formula>MOD(ROW($C4),2)=0</formula>
    </cfRule>
  </conditionalFormatting>
  <dataValidations count="1">
    <dataValidation type="list" allowBlank="1" showInputMessage="1" showErrorMessage="1" sqref="I88">
      <formula1>$C$35:$C$60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戦績表（入力用）</vt:lpstr>
      <vt:lpstr>順位表(固定)</vt:lpstr>
      <vt:lpstr>名簿(固定)</vt:lpstr>
      <vt:lpstr>'順位表(固定)'!Print_Area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nonaka</dc:creator>
  <cp:lastModifiedBy>takumi</cp:lastModifiedBy>
  <cp:lastPrinted>2013-09-20T07:19:02Z</cp:lastPrinted>
  <dcterms:created xsi:type="dcterms:W3CDTF">2005-09-07T03:10:21Z</dcterms:created>
  <dcterms:modified xsi:type="dcterms:W3CDTF">2014-11-08T07:01:38Z</dcterms:modified>
</cp:coreProperties>
</file>